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720" windowHeight="7320" firstSheet="1" activeTab="1"/>
  </bookViews>
  <sheets>
    <sheet name="0000000" sheetId="1" state="veryHidden" r:id="rId1"/>
    <sheet name="Sheet1" sheetId="2" r:id="rId2"/>
  </sheets>
  <definedNames>
    <definedName name="_xlnm.Print_Area">'Sheet1'!$A$251:$O$330</definedName>
  </definedNames>
  <calcPr fullCalcOnLoad="1"/>
</workbook>
</file>

<file path=xl/sharedStrings.xml><?xml version="1.0" encoding="utf-8"?>
<sst xmlns="http://schemas.openxmlformats.org/spreadsheetml/2006/main" count="312" uniqueCount="236">
  <si>
    <t>HUNZA CONSOLIDATION  BERHAD (297020-W)</t>
  </si>
  <si>
    <t>QUARTERLY REPORT FOR  THE  YEAR ENDED  31 DECEMBER  1999</t>
  </si>
  <si>
    <t>The  Directors  are pleased  to  announce the  unaudited  results  of the  Group  and  the Company for the year ended 31 December 1999</t>
  </si>
  <si>
    <t>CONSOLIDATED INCOME STATEMENT</t>
  </si>
  <si>
    <t>1.</t>
  </si>
  <si>
    <t>2.</t>
  </si>
  <si>
    <t>3.</t>
  </si>
  <si>
    <t>*</t>
  </si>
  <si>
    <t>CONSOLIDATED BALANCE SHEET</t>
  </si>
  <si>
    <t>NOTES</t>
  </si>
  <si>
    <t>16</t>
  </si>
  <si>
    <t>By  Order  of  the  Board</t>
  </si>
  <si>
    <t>Ong Eng Choon</t>
  </si>
  <si>
    <t>Tay Phaik Huat</t>
  </si>
  <si>
    <t>Secretaries</t>
  </si>
  <si>
    <t>Penang</t>
  </si>
  <si>
    <t>Date: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</si>
  <si>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</si>
  <si>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</si>
  <si>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</si>
  <si>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</si>
  <si>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</si>
  <si>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</si>
  <si>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</si>
  <si>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</si>
  <si>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</si>
  <si>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</si>
  <si>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</si>
  <si>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</si>
  <si>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Note: The fully diluted earnings per share for current quarter are not </t>
  </si>
  <si>
    <t>Dividend per share (sen)</t>
  </si>
  <si>
    <t>This is the first year the quarterly report being prepared &amp; no preceding year's corresponding individual quarterly report was prepared.</t>
  </si>
  <si>
    <t>Fixed Assets</t>
  </si>
  <si>
    <t>Investment in Associated Companies</t>
  </si>
  <si>
    <t>Other Investments</t>
  </si>
  <si>
    <t>Intangible Assets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</si>
  <si>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</si>
  <si>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</si>
  <si>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</si>
  <si>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</si>
  <si>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</si>
  <si>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</si>
  <si>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Other Long Term Liabilities (Deferred Taxation)</t>
  </si>
  <si>
    <t>Net tangible assets per share (sen)</t>
  </si>
  <si>
    <t>Accounting Policies</t>
  </si>
  <si>
    <t>1998 annual financial statements.</t>
  </si>
  <si>
    <t>Nature and Amount of the Exceptional Item</t>
  </si>
  <si>
    <t>Loss on disposal of investment in a subsidiary company</t>
  </si>
  <si>
    <t>Gain on disposal of investment in associated company</t>
  </si>
  <si>
    <t>Burglary loss on trading stocks net of insurance claim receivable</t>
  </si>
  <si>
    <t xml:space="preserve">Nature and Amount of Extraordinary Item </t>
  </si>
  <si>
    <t>There was no extraordinary item for the financial year under review.</t>
  </si>
  <si>
    <t xml:space="preserve">Taxation </t>
  </si>
  <si>
    <t>The taxation for the group comprises :</t>
  </si>
  <si>
    <t xml:space="preserve">In view of the tax waiver granted under the Income Tax ( Amendment) Act 1999, no provision for taxation has been made in the accounts for </t>
  </si>
  <si>
    <t>the current year.</t>
  </si>
  <si>
    <t>Pre-acquisition Profits</t>
  </si>
  <si>
    <t>No pre-acquisition profits are included in the consolidated results of the Group for the year under review.</t>
  </si>
  <si>
    <t>Profit on Sale of Investment and / or Properties</t>
  </si>
  <si>
    <t xml:space="preserve">Profit on the sale of investments for the current financial year to date is RM 85k. </t>
  </si>
  <si>
    <t>Profit on the sale of fixed assets for the current financial year to date is RM635k.</t>
  </si>
  <si>
    <t xml:space="preserve">Particulars of Purchases and Disposals of Quoted Securities </t>
  </si>
  <si>
    <t>Total purchases and disposals of quoted securities for the current financial year to date and profit arising therefrom are as follows :</t>
  </si>
  <si>
    <t>Total investments in quoted securities as at 31 December 1999 are as follows :</t>
  </si>
  <si>
    <t>Changes in the Composition of the Group</t>
  </si>
  <si>
    <t>The effect of changes in the composition of the Group for the current financial year to date are as follows  :</t>
  </si>
  <si>
    <t>Acquisition of Hunza Seafood Marketing Sdn Bhd (HSM) and Hunza Nutriceuticals Sdn Bhd (HN)</t>
  </si>
  <si>
    <t xml:space="preserve">As per Hunza Consolidation Bhd (HCB)  press releases dated 25.11.1998 and 8.6.1999,  the acquisitions of  HSM (which was completed in January </t>
  </si>
  <si>
    <t xml:space="preserve">1999) and HN were not expected to and in fact did not have any material impact on the NTA and earnings of the Group for the financial year </t>
  </si>
  <si>
    <t>ended 31 December 1999.</t>
  </si>
  <si>
    <t>Disposal of Associated Company, GH Packaging Sdn Bhd.(GH)</t>
  </si>
  <si>
    <t>As per HCB press release dated 12.02.1999, GH was disposed off in Feb 1999.  The said disposal did not have any material impact on the NTA</t>
  </si>
  <si>
    <t>and earnings of the Group for the financial year ended 31 December 1999.</t>
  </si>
  <si>
    <t xml:space="preserve">Status of Corporate Proposals Announced but not yet Completed </t>
  </si>
  <si>
    <t>There was no corporate proposal announced and not completed as at the date of this announcement.</t>
  </si>
  <si>
    <t>Seasonal or Cyclical Factors</t>
  </si>
  <si>
    <t xml:space="preserve">Sales especially in seafood division are generally seasonal in nature. The Group's turnover for seafood division is normally higher during </t>
  </si>
  <si>
    <t>second half of the year due to major festive seasons e.g. summer vacation, Christmas and New Year.</t>
  </si>
  <si>
    <t>Issuance and Repayment of Debt and Equity Securities, Shares Buy-backs, Shares Held as Treasury Shares</t>
  </si>
  <si>
    <t xml:space="preserve">( a ) There was no issuance and repayment of debt and equity securities, share cancellation and resale of treasury shares for the current  </t>
  </si>
  <si>
    <t xml:space="preserve">        financial year to date except for the issuance of 22,000 new ordinary shares of RM1.00 each as a result of an employee exercising the </t>
  </si>
  <si>
    <t>Group Borrowings as at 31.12.1999 (all denominated in RM'000)</t>
  </si>
  <si>
    <t>Short term borrowings (all secured)</t>
  </si>
  <si>
    <t>Long term borrowings (all secured)</t>
  </si>
  <si>
    <t>Contingent Liabilities</t>
  </si>
  <si>
    <t>There has been no liabilities which the Group is contingently liable to.</t>
  </si>
  <si>
    <t xml:space="preserve">Financial Instruments </t>
  </si>
  <si>
    <t xml:space="preserve">The Group has no off balance sheet financial instruments for which positions have not been closed at 31.12.1999 or any such financial </t>
  </si>
  <si>
    <t>instruments entered into after 31.12.1999.</t>
  </si>
  <si>
    <t xml:space="preserve">Pending Material Litigation </t>
  </si>
  <si>
    <t>There has been no material litigation which the Group is involved in.</t>
  </si>
  <si>
    <t>Segmental Reporting (1.1.1999-31.12.1999)</t>
  </si>
  <si>
    <t>Comparison with the Preceding Quarter's Results</t>
  </si>
  <si>
    <t xml:space="preserve">There was no significant changes in the turnover and total assets employed in the 4th quarter as compared to the third quarter. However, the </t>
  </si>
  <si>
    <t xml:space="preserve">Group registered a profit before tax of RM203k only in the 4th quarter as compared to a profit of RM883k in the third quarter. Please refer to </t>
  </si>
  <si>
    <t>No. 18 below for the reasons.</t>
  </si>
  <si>
    <t>Review of Results</t>
  </si>
  <si>
    <t>On the whole, the Group's turnover increased by 43% from RM69.1million in 1998 to RM98.6million in 1999. However, higher turnover</t>
  </si>
  <si>
    <t>did not lead to increased operating profit due to margins in seafood division were tighter in 1999 as compared to 1998.</t>
  </si>
  <si>
    <t>As explained in our previous quarterly report, our selling price in seafood division was affected by stiff competition in the international</t>
  </si>
  <si>
    <t>markets. In addition, raw materials price increased as a result of shortage of raw materials in the fourth quarter following the poor harvesting</t>
  </si>
  <si>
    <t>of prawns in West Malaysia as well as significant shortage of raw materials landing in East Malaysia due to tight competition among the packers.</t>
  </si>
  <si>
    <t>Also, in order to secure and expand the Group's market share in the overseas markets, seafood division had to compete on selling prices.</t>
  </si>
  <si>
    <t>Thus resulting in lowered margins.</t>
  </si>
  <si>
    <t xml:space="preserve">On the other hand, the paper packaging division showed better results in the fourth quarter and maintained its performance in terms of </t>
  </si>
  <si>
    <t xml:space="preserve">turnover and PBT. PBT in the fourth quarter increased at a faster pace as compared to the previous quarters mainly due to a major gain on </t>
  </si>
  <si>
    <t>disposal of fixed assets in the last quarter.</t>
  </si>
  <si>
    <t>Prospects</t>
  </si>
  <si>
    <t xml:space="preserve">Barring unforeseen circumstances, the Board is of the opinion that there should be improvement in the performance of the Group in </t>
  </si>
  <si>
    <t>coming financial year. It is envisaged that with the expansion of market share, the Group can now concentrate on increasing margins.</t>
  </si>
  <si>
    <t>For example, increasing sourcing options by going regional.</t>
  </si>
  <si>
    <t>Shortfall in the Profit Guarantee</t>
  </si>
  <si>
    <t>On the whole, the Group was unable to achieve the guaranteed profit. The shortfall was mainly due to heightened competition</t>
  </si>
  <si>
    <t>in the international market for seafood division. As explained in the previous announcement, the profit margin in seafood division</t>
  </si>
  <si>
    <t>were depressed by the competitive price from other countries e.g. India, Indonesia, Vietnam, South America  and Bangladesh.</t>
  </si>
  <si>
    <t>Dividend</t>
  </si>
  <si>
    <t xml:space="preserve">The Directors propose a first and final dividend of 7.5% (1998:7.5%), less tax of 28%, amounting to RM2,076,786 in respect of the current </t>
  </si>
  <si>
    <t>financial year and if approved, will be paid on a date to be determined by the Board of Directors.</t>
  </si>
  <si>
    <t>Turnover</t>
  </si>
  <si>
    <t>Investment income</t>
  </si>
  <si>
    <t>Other income including interest income</t>
  </si>
  <si>
    <t xml:space="preserve">Operating profit before interest on </t>
  </si>
  <si>
    <t>borrowings, depreciation and amortisation,</t>
  </si>
  <si>
    <t>exceptional items, income tax,</t>
  </si>
  <si>
    <t>minority interests and extraordinary items</t>
  </si>
  <si>
    <t>Interest on borrowings</t>
  </si>
  <si>
    <t>Depreciation and amortisation</t>
  </si>
  <si>
    <t>Exceptional items</t>
  </si>
  <si>
    <t>Operating profit after interest on</t>
  </si>
  <si>
    <t>borrowings, depreciation and amortisation</t>
  </si>
  <si>
    <t>and exceptional items but before income tax,</t>
  </si>
  <si>
    <t>Share in the results of associated</t>
  </si>
  <si>
    <t>companies</t>
  </si>
  <si>
    <t>Profit before taxation, minority</t>
  </si>
  <si>
    <t>interests and extraordinary items</t>
  </si>
  <si>
    <t>Taxation</t>
  </si>
  <si>
    <t>(i) Profit after taxation before</t>
  </si>
  <si>
    <t xml:space="preserve">     deducting minority interests</t>
  </si>
  <si>
    <t>(ii) Add minority interests share of losses</t>
  </si>
  <si>
    <t>Profit after taxation attributable</t>
  </si>
  <si>
    <t>to members of the company</t>
  </si>
  <si>
    <t>(i) Extraordinary items</t>
  </si>
  <si>
    <t>(ii) Less minority interests</t>
  </si>
  <si>
    <t>(iii) Extraordinary items attributable to</t>
  </si>
  <si>
    <t xml:space="preserve">       members of the company</t>
  </si>
  <si>
    <t>Profit after taxation and extraordinary</t>
  </si>
  <si>
    <t>items attributable to members of the company</t>
  </si>
  <si>
    <t>Earnings per share based on 2(j) above after deducting</t>
  </si>
  <si>
    <t>any provision for preference dividends, if any : -</t>
  </si>
  <si>
    <t>(i) Basic (based  on weighted average no. of ordinary shares</t>
  </si>
  <si>
    <t xml:space="preserve">                    in issue of 38,745,204 (38,888,000 in 1998))</t>
  </si>
  <si>
    <t xml:space="preserve">(ii) Fully diluted </t>
  </si>
  <si>
    <t xml:space="preserve">    shown as it is antidilutive</t>
  </si>
  <si>
    <t>Profit realised on sale of investment</t>
  </si>
  <si>
    <t>Stocks</t>
  </si>
  <si>
    <t>Trade Debtors</t>
  </si>
  <si>
    <t>Other Debtors, Deposits and Prepayments</t>
  </si>
  <si>
    <t>Fixed Deposits</t>
  </si>
  <si>
    <t>Cash and Bank Balances</t>
  </si>
  <si>
    <t>Short Term Borrowings(include long term loan portion due within 1 year )</t>
  </si>
  <si>
    <t>Trade Creditors</t>
  </si>
  <si>
    <t>Other Creditors and Accruals</t>
  </si>
  <si>
    <t>Provision for Taxation</t>
  </si>
  <si>
    <t>Proposed Dividend</t>
  </si>
  <si>
    <t>Share Capital</t>
  </si>
  <si>
    <t>Reserves</t>
  </si>
  <si>
    <t xml:space="preserve">  Share Premium</t>
  </si>
  <si>
    <t xml:space="preserve">  Retained Profit</t>
  </si>
  <si>
    <t>Less: 451,000 Treasury Shares, at cost</t>
  </si>
  <si>
    <t>Current</t>
  </si>
  <si>
    <t>Deferred</t>
  </si>
  <si>
    <t>Associated company</t>
  </si>
  <si>
    <t>Under/( Over ) provision in respect of prior years</t>
  </si>
  <si>
    <t>Total Purchases</t>
  </si>
  <si>
    <t>Total Disposals (Proceeds)</t>
  </si>
  <si>
    <t>Total Profit on Disposal</t>
  </si>
  <si>
    <t>Total investments at cost</t>
  </si>
  <si>
    <t>Total investments at carrying value/book value (no provision for diminution in value)</t>
  </si>
  <si>
    <t>Total investments at market value as at 31.12.1999</t>
  </si>
  <si>
    <t>ESOS at the exercise price of RM 2.13.</t>
  </si>
  <si>
    <t xml:space="preserve">Total number of shares bought back for the current financial year to date (1.1.1999 to 31.12.1999) </t>
  </si>
  <si>
    <t>Total number of shares bought back</t>
  </si>
  <si>
    <t>Total cost</t>
  </si>
  <si>
    <t>All purchased shares are  held as treasury shares.</t>
  </si>
  <si>
    <t xml:space="preserve">Bank Overdraft </t>
  </si>
  <si>
    <t>Banker Acceptance</t>
  </si>
  <si>
    <t>CBN /LC/ECR/FEBP</t>
  </si>
  <si>
    <t>Share Margin Financing</t>
  </si>
  <si>
    <t xml:space="preserve">Long-term Loan due within one year </t>
  </si>
  <si>
    <t xml:space="preserve">Hire-purchase and Finance Lease Creditors due within one year </t>
  </si>
  <si>
    <t xml:space="preserve">Long-term Loan </t>
  </si>
  <si>
    <t xml:space="preserve">Hire-purchase and Finance Lease Creditors </t>
  </si>
  <si>
    <t>Seafood Division</t>
  </si>
  <si>
    <t>Paper Packaging Division</t>
  </si>
  <si>
    <t>Others</t>
  </si>
  <si>
    <t>Consolidated profit before taxation and exceptional item and minority interests</t>
  </si>
  <si>
    <t>Add: Minority shareholders' share of loss in subsidiaries</t>
  </si>
  <si>
    <t>Consolidated profit before taxation and exceptional item and after minority interests</t>
  </si>
  <si>
    <t>Guaranteed Profit</t>
  </si>
  <si>
    <t>Shortfall</t>
  </si>
  <si>
    <t>Note</t>
  </si>
  <si>
    <t>(sen)</t>
  </si>
  <si>
    <t>Individual Quarter</t>
  </si>
  <si>
    <t xml:space="preserve">3 months </t>
  </si>
  <si>
    <t>ended</t>
  </si>
  <si>
    <t>31.12.1999</t>
  </si>
  <si>
    <t>RM '000</t>
  </si>
  <si>
    <t>-</t>
  </si>
  <si>
    <t xml:space="preserve">As at </t>
  </si>
  <si>
    <t xml:space="preserve">End of </t>
  </si>
  <si>
    <t>Quarter</t>
  </si>
  <si>
    <t>RM'000</t>
  </si>
  <si>
    <t>3 months</t>
  </si>
  <si>
    <t xml:space="preserve">*3 months </t>
  </si>
  <si>
    <t>31.12.1998</t>
  </si>
  <si>
    <t>As at</t>
  </si>
  <si>
    <t>Preceding</t>
  </si>
  <si>
    <t>Financial</t>
  </si>
  <si>
    <t>Year End</t>
  </si>
  <si>
    <t xml:space="preserve">  354</t>
  </si>
  <si>
    <t xml:space="preserve">   85</t>
  </si>
  <si>
    <t>Profit Before</t>
  </si>
  <si>
    <t>Taxation and</t>
  </si>
  <si>
    <t>Exceptional</t>
  </si>
  <si>
    <t>Items</t>
  </si>
  <si>
    <t>RM</t>
  </si>
  <si>
    <t>Cumulative Quarter</t>
  </si>
  <si>
    <t xml:space="preserve">12 months </t>
  </si>
  <si>
    <t>12 months</t>
  </si>
  <si>
    <t>Total</t>
  </si>
  <si>
    <t>Assets</t>
  </si>
  <si>
    <t>Employed</t>
  </si>
  <si>
    <t>The same accounting policies and methods of computation are followed in this quarterly financial statements as compared with the</t>
  </si>
  <si>
    <t>Update on Y2000 Compliance</t>
  </si>
  <si>
    <t>Our internal Y2K compliance projects have been successful as we have in fact successfully rolled over to the new millennium without</t>
  </si>
  <si>
    <t>facing any Y2K issues.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</si>
</sst>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m\-yyyy"/>
    <numFmt numFmtId="173" formatCode="&quot;RM&quot;#,##0_);\(&quot;RM&quot;#,##0\)"/>
    <numFmt numFmtId="174" formatCode="&quot;RM&quot;#,##0_);[Red]\(&quot;RM&quot;#,##0\)"/>
    <numFmt numFmtId="175" formatCode="&quot;RM&quot;#,##0.00_);\(&quot;RM&quot;#,##0.00\)"/>
    <numFmt numFmtId="176" formatCode="&quot;RM&quot;#,##0.00_);[Red]\(&quot;RM&quot;#,##0.00\)"/>
    <numFmt numFmtId="177" formatCode="_(&quot;RM&quot;* #,##0_);_(&quot;RM&quot;* \(#,##0\);_(&quot;RM&quot;* &quot;-&quot;_);_(@_)"/>
    <numFmt numFmtId="178" formatCode="_(&quot;RM&quot;* #,##0.00_);_(&quot;RM&quot;* \(#,##0.00\);_(&quot;RM&quot;* &quot;-&quot;??_);_(@_)"/>
    <numFmt numFmtId="179" formatCode="General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%"/>
    <numFmt numFmtId="185" formatCode="0.000%"/>
    <numFmt numFmtId="186" formatCode="0.0000000"/>
    <numFmt numFmtId="187" formatCode="0.00000000"/>
    <numFmt numFmtId="188" formatCode="0.000000000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&quot;\&quot;#,##0;&quot;\&quot;\-#,##0"/>
    <numFmt numFmtId="193" formatCode="&quot;\&quot;#,##0;[Red]&quot;\&quot;\-#,##0"/>
    <numFmt numFmtId="194" formatCode="&quot;\&quot;#,##0.00;&quot;\&quot;\-#,##0.00"/>
    <numFmt numFmtId="195" formatCode="&quot;\&quot;#,##0.00;[Red]&quot;\&quot;\-#,##0.00"/>
    <numFmt numFmtId="196" formatCode="_ &quot;\&quot;* #,##0_ ;_ &quot;\&quot;* \-#,##0_ ;_ &quot;\&quot;* &quot;-&quot;_ ;_ @_ "/>
    <numFmt numFmtId="197" formatCode="_ * #,##0_ ;_ * \-#,##0_ ;_ * &quot;-&quot;_ ;_ @_ "/>
    <numFmt numFmtId="198" formatCode="_ &quot;\&quot;* #,##0.00_ ;_ &quot;\&quot;* \-#,##0.00_ ;_ &quot;\&quot;* &quot;-&quot;??_ ;_ @_ "/>
    <numFmt numFmtId="199" formatCode="_ * #,##0.00_ ;_ * \-#,##0.00_ ;_ * &quot;-&quot;??_ ;_ @_ "/>
    <numFmt numFmtId="200" formatCode="&quot;NT$&quot;#,##0;\-&quot;NT$&quot;#,##0"/>
    <numFmt numFmtId="201" formatCode="&quot;NT$&quot;#,##0;[Red]\-&quot;NT$&quot;#,##0"/>
    <numFmt numFmtId="202" formatCode="&quot;NT$&quot;#,##0.00;\-&quot;NT$&quot;#,##0.00"/>
    <numFmt numFmtId="203" formatCode="&quot;NT$&quot;#,##0.00;[Red]\-&quot;NT$&quot;#,##0.00"/>
    <numFmt numFmtId="204" formatCode="_-&quot;NT$&quot;* #,##0_-;\-&quot;NT$&quot;* #,##0_-;_-&quot;NT$&quot;* &quot;-&quot;_-;_-@_-"/>
    <numFmt numFmtId="205" formatCode="_-&quot;NT$&quot;* #,##0.00_-;\-&quot;NT$&quot;* #,##0.00_-;_-&quot;NT$&quot;* &quot;-&quot;??_-;_-@_-"/>
    <numFmt numFmtId="206" formatCode="0.0000"/>
    <numFmt numFmtId="207" formatCode="0.000"/>
    <numFmt numFmtId="208" formatCode="0.00000"/>
    <numFmt numFmtId="209" formatCode="0.000000"/>
    <numFmt numFmtId="210" formatCode="&quot;US$&quot;#,##0_);\(&quot;US$&quot;#,##0\)"/>
    <numFmt numFmtId="211" formatCode="&quot;US$&quot;#,##0_);[Red]\(&quot;US$&quot;#,##0\)"/>
    <numFmt numFmtId="212" formatCode="&quot;US$&quot;#,##0.00_);\(&quot;US$&quot;#,##0.00\)"/>
    <numFmt numFmtId="213" formatCode="&quot;US$&quot;#,##0.00_);[Red]\(&quot;US$&quot;#,##0.00\)"/>
    <numFmt numFmtId="214" formatCode="&quot;kr&quot;\ #,##0;&quot;kr&quot;\ \-#,##0"/>
    <numFmt numFmtId="215" formatCode="&quot;kr&quot;\ #,##0;[Red]&quot;kr&quot;\ \-#,##0"/>
    <numFmt numFmtId="216" formatCode="&quot;kr&quot;\ #,##0.00;&quot;kr&quot;\ \-#,##0.00"/>
    <numFmt numFmtId="217" formatCode="&quot;kr&quot;\ #,##0.00;[Red]&quot;kr&quot;\ \-#,##0.00"/>
    <numFmt numFmtId="218" formatCode="_ &quot;kr&quot;\ * #,##0_ ;_ &quot;kr&quot;\ * \-#,##0_ ;_ &quot;kr&quot;\ * &quot;-&quot;_ ;_ @_ "/>
    <numFmt numFmtId="219" formatCode="_ &quot;kr&quot;\ * #,##0.00_ ;_ &quot;kr&quot;\ * \-#,##0.00_ ;_ &quot;kr&quot;\ * &quot;-&quot;??_ ;_ @_ "/>
    <numFmt numFmtId="220" formatCode="mm&quot;?&quot;dd&quot;?&quot;"/>
    <numFmt numFmtId="221" formatCode="#,##0\ &quot;F&quot;;\-#,##0\ &quot;F&quot;"/>
    <numFmt numFmtId="222" formatCode="#,##0\ &quot;F&quot;;[Red]\-#,##0\ &quot;F&quot;"/>
    <numFmt numFmtId="223" formatCode="#,##0.00\ &quot;F&quot;;\-#,##0.00\ &quot;F&quot;"/>
    <numFmt numFmtId="224" formatCode="#,##0.00\ &quot;F&quot;;[Red]\-#,##0.00\ &quot;F&quot;"/>
    <numFmt numFmtId="225" formatCode="_-* #,##0\ &quot;F&quot;_-;\-* #,##0\ &quot;F&quot;_-;_-* &quot;-&quot;\ &quot;F&quot;_-;_-@_-"/>
    <numFmt numFmtId="226" formatCode="_-* #,##0\ _F_-;\-* #,##0\ _F_-;_-* &quot;-&quot;\ _F_-;_-@_-"/>
    <numFmt numFmtId="227" formatCode="_-* #,##0.00\ &quot;F&quot;_-;\-* #,##0.00\ &quot;F&quot;_-;_-* &quot;-&quot;??\ &quot;F&quot;_-;_-@_-"/>
    <numFmt numFmtId="228" formatCode="_-* #,##0.00\ _F_-;\-* #,##0.00\ _F_-;_-* &quot;-&quot;??\ _F_-;_-@_-"/>
    <numFmt numFmtId="229" formatCode="&quot;$&quot;#,##0;\-&quot;$&quot;#,##0"/>
    <numFmt numFmtId="230" formatCode="&quot;$&quot;#,##0;[Red]\-&quot;$&quot;#,##0"/>
    <numFmt numFmtId="231" formatCode="&quot;$&quot;#,##0.00;\-&quot;$&quot;#,##0.00"/>
    <numFmt numFmtId="232" formatCode="&quot;$&quot;#,##0.00;[Red]\-&quot;$&quot;#,##0.00"/>
    <numFmt numFmtId="233" formatCode="_-&quot;$&quot;* #,##0_-;\-&quot;$&quot;* #,##0_-;_-&quot;$&quot;* &quot;-&quot;_-;_-@_-"/>
    <numFmt numFmtId="234" formatCode="_-&quot;$&quot;* #,##0.00_-;\-&quot;$&quot;* #,##0.00_-;_-&quot;$&quot;* &quot;-&quot;??_-;_-@_-"/>
    <numFmt numFmtId="235" formatCode="m&quot;¤ë&quot;d&quot;¤é&quot;"/>
    <numFmt numFmtId="236" formatCode="m/d"/>
    <numFmt numFmtId="237" formatCode="0.00_);[Red]\(0.00\)"/>
    <numFmt numFmtId="238" formatCode="m&quot;?&quot;d&quot;?&quot;"/>
    <numFmt numFmtId="239" formatCode="dd\-mmm\-yy_)"/>
    <numFmt numFmtId="240" formatCode="dd\-mmm_)"/>
    <numFmt numFmtId="241" formatCode=";;;"/>
    <numFmt numFmtId="242" formatCode="0.00_)"/>
    <numFmt numFmtId="243" formatCode="mmm\-yy_)"/>
    <numFmt numFmtId="244" formatCode="0.0_)"/>
    <numFmt numFmtId="245" formatCode="0_)"/>
    <numFmt numFmtId="246" formatCode="&quot;$&quot;#,##0.00"/>
    <numFmt numFmtId="247" formatCode="#,##0.0000_);\(#,##0.0000\)"/>
    <numFmt numFmtId="248" formatCode="0.0000000000"/>
    <numFmt numFmtId="249" formatCode="&quot;R&quot;\ #,##0;&quot;R&quot;\ \-#,##0"/>
    <numFmt numFmtId="250" formatCode="&quot;R&quot;\ #,##0;[Red]&quot;R&quot;\ \-#,##0"/>
    <numFmt numFmtId="251" formatCode="&quot;R&quot;\ #,##0.00;&quot;R&quot;\ \-#,##0.00"/>
    <numFmt numFmtId="252" formatCode="&quot;R&quot;\ #,##0.00;[Red]&quot;R&quot;\ \-#,##0.00"/>
    <numFmt numFmtId="253" formatCode="_ &quot;R&quot;\ * #,##0_ ;_ &quot;R&quot;\ * \-#,##0_ ;_ &quot;R&quot;\ * &quot;-&quot;_ ;_ @_ "/>
    <numFmt numFmtId="254" formatCode="_ &quot;R&quot;\ * #,##0.00_ ;_ &quot;R&quot;\ * \-#,##0.00_ ;_ &quot;R&quot;\ * &quot;-&quot;??_ ;_ @_ "/>
    <numFmt numFmtId="255" formatCode="_-* #,##0.0_-;\-* #,##0.0_-;_-* &quot;-&quot;??_-;_-@_-"/>
    <numFmt numFmtId="256" formatCode="_-* #,##0_-;\-* #,##0_-;_-* &quot;-&quot;??_-;_-@_-"/>
    <numFmt numFmtId="257" formatCode="#,##0.0"/>
    <numFmt numFmtId="258" formatCode="#,##0.000"/>
    <numFmt numFmtId="259" formatCode="#,##0;\(#,##0\)"/>
    <numFmt numFmtId="260" formatCode="&quot;?#,##0;\-&quot;&quot;?&quot;#,##0"/>
    <numFmt numFmtId="261" formatCode="&quot;?#,##0;[Red]\-&quot;&quot;?&quot;#,##0"/>
    <numFmt numFmtId="262" formatCode="&quot;?#,##0.00;\-&quot;&quot;?&quot;#,##0.00"/>
    <numFmt numFmtId="263" formatCode="&quot;?#,##0.00;[Red]\-&quot;&quot;?&quot;#,##0.00"/>
    <numFmt numFmtId="264" formatCode="#,##0.0_);[Red]\(#,##0.0\)"/>
    <numFmt numFmtId="265" formatCode="#,##0.0;[Red]\-#,##0.0"/>
    <numFmt numFmtId="266" formatCode="#,##0.000;[Red]\-#,##0.000"/>
    <numFmt numFmtId="267" formatCode="#,##0.000_);[Red]\(#,##0.000\)"/>
    <numFmt numFmtId="268" formatCode="#,##0.0000;[Red]\-#,##0.0000"/>
    <numFmt numFmtId="269" formatCode="###0_);[Red]\(###0\)"/>
    <numFmt numFmtId="270" formatCode="###0.0_);[Red]\(###0.0\)"/>
    <numFmt numFmtId="271" formatCode="###0.00_);[Red]\(###0.00\)"/>
    <numFmt numFmtId="272" formatCode="###0.000_);[Red]\(###0.000\)"/>
    <numFmt numFmtId="273" formatCode="###0.0000_);[Red]\(###0.0000\)"/>
    <numFmt numFmtId="274" formatCode="###0;[Red]\-###0"/>
    <numFmt numFmtId="275" formatCode="#,##0.00000;[Red]\-#,##0.00000"/>
    <numFmt numFmtId="276" formatCode="#,##0.000000;[Red]\-#,##0.000000"/>
    <numFmt numFmtId="277" formatCode="#,##0.0000000;[Red]\-#,##0.0000000"/>
    <numFmt numFmtId="278" formatCode="#,##0.00000000;[Red]\-#,##0.00000000"/>
    <numFmt numFmtId="279" formatCode="#,##0.000000000;[Red]\-#,##0.000000000"/>
    <numFmt numFmtId="280" formatCode="#,##0.0000000000;[Red]\-#,##0.0000000000"/>
    <numFmt numFmtId="281" formatCode="#,##0.00000000000;[Red]\-#,##0.00000000000"/>
    <numFmt numFmtId="282" formatCode="###0.0;[Red]\-###0.0"/>
    <numFmt numFmtId="283" formatCode="###0.00;[Red]\-###0.00"/>
    <numFmt numFmtId="284" formatCode="#,##0.0000_);[Red]\(#,##0.0000\)"/>
    <numFmt numFmtId="285" formatCode="0.0000%"/>
    <numFmt numFmtId="286" formatCode="0.00000%"/>
    <numFmt numFmtId="287" formatCode="0.000000%"/>
    <numFmt numFmtId="288" formatCode="#,##0.0000"/>
    <numFmt numFmtId="289" formatCode="#,##0.00000"/>
    <numFmt numFmtId="290" formatCode="#,##0.000000"/>
    <numFmt numFmtId="291" formatCode="###0.000;[Red]\-###0.000"/>
    <numFmt numFmtId="292" formatCode="###0.0000;[Red]\-###0.0000"/>
    <numFmt numFmtId="293" formatCode="#,##0.00000_);[Red]\(#,##0.00000\)"/>
    <numFmt numFmtId="294" formatCode="#,##0.0000000"/>
    <numFmt numFmtId="295" formatCode="#,##0.000000_);[Red]\(#,##0.000000\)"/>
    <numFmt numFmtId="296" formatCode="#,##0.000_);\(#,##0.000\)"/>
    <numFmt numFmtId="297" formatCode="###0.00000_);[Red]\(###0.00000\)"/>
    <numFmt numFmtId="298" formatCode="###0.000000_);[Red]\(###0.000000\)"/>
    <numFmt numFmtId="299" formatCode="###0.0000000_);[Red]\(###0.0000000\)"/>
    <numFmt numFmtId="300" formatCode="###0.00000000_);[Red]\(###0.00000000\)"/>
    <numFmt numFmtId="301" formatCode="#,##0.0_);\(#,##0.0\)"/>
    <numFmt numFmtId="302" formatCode="_(&quot;$&quot;* #,##0.0_);_(&quot;$&quot;* \(#,##0.0\);_(&quot;$&quot;* &quot;-&quot;??_);_(@_)"/>
    <numFmt numFmtId="303" formatCode="_(&quot;$&quot;* #,##0_);_(&quot;$&quot;* \(#,##0\);_(&quot;$&quot;* &quot;-&quot;??_);_(@_)"/>
    <numFmt numFmtId="304" formatCode="#,##0.00000000"/>
    <numFmt numFmtId="305" formatCode="0%;\(0%\)"/>
    <numFmt numFmtId="306" formatCode="#,###.0_);\(#,##0.0\)"/>
    <numFmt numFmtId="307" formatCode="##,##0.0_);\(#,##0.0\)"/>
    <numFmt numFmtId="308" formatCode="#,##0\)"/>
    <numFmt numFmtId="309" formatCode="0.0%;\(0.0%\)"/>
    <numFmt numFmtId="310" formatCode="#,##0.0000_)"/>
    <numFmt numFmtId="311" formatCode="0\);"/>
    <numFmt numFmtId="312" formatCode="##,##0.000_);\(#,##0.000\)"/>
    <numFmt numFmtId="313" formatCode="#,##0;[Red]\(#,##0\)"/>
    <numFmt numFmtId="314" formatCode="#,##0.00;[Red]\(#,##0.00\)"/>
    <numFmt numFmtId="315" formatCode="##,##0.00_);\(#,##0.00\)"/>
    <numFmt numFmtId="316" formatCode="#,##0.0_);\(#,##0.00\)"/>
    <numFmt numFmtId="317" formatCode="#,##0.00000_);\(#,##0.00000\)"/>
    <numFmt numFmtId="318" formatCode="#,##0.000000_);\(#,##0.000000\)"/>
    <numFmt numFmtId="319" formatCode="#,###.00_);\(#,##0.00\)"/>
    <numFmt numFmtId="320" formatCode="#,###.000_);\(#,##0.000\)"/>
    <numFmt numFmtId="321" formatCode="_(* #,##0.0000000_);_(* \(#,##0.0000000\);_(* &quot;-&quot;??_);_(@_)"/>
    <numFmt numFmtId="322" formatCode="_(* #,##0.00000000_);_(* \(#,##0.00000000\);_(* &quot;-&quot;??_);_(@_)"/>
    <numFmt numFmtId="323" formatCode="_(* #,##0.000000000_);_(* \(#,##0.000000000\);_(* &quot;-&quot;??_);_(@_)"/>
    <numFmt numFmtId="324" formatCode="_(* #,##0.0000000000_);_(* \(#,##0.0000000000\);_(* &quot;-&quot;??_);_(@_)"/>
    <numFmt numFmtId="325" formatCode="_(* #,##0.00000000000_);_(* \(#,##0.00000000000\);_(* &quot;-&quot;??_);_(@_)"/>
    <numFmt numFmtId="326" formatCode="_(* #,##0.000000000000_);_(* \(#,##0.000000000000\);_(* &quot;-&quot;??_);_(@_)"/>
    <numFmt numFmtId="327" formatCode="_(* #,##0.0000000000000_);_(* \(#,##0.0000000000000\);_(* &quot;-&quot;??_);_(@_)"/>
    <numFmt numFmtId="328" formatCode="0%\);[Red]\(0%\)"/>
    <numFmt numFmtId="329" formatCode="0%\);[Red]\(0%"/>
    <numFmt numFmtId="330" formatCode="0%_);[Red]\(0%\)"/>
    <numFmt numFmtId="331" formatCode="mmm\.\ d\ \'yy\ \a\t\ h:mm"/>
    <numFmt numFmtId="332" formatCode="&quot;$&quot;#,##0.0_);[Red]\(&quot;$&quot;#,##0.0\)"/>
    <numFmt numFmtId="333" formatCode="000000"/>
    <numFmt numFmtId="334" formatCode="000\-000000"/>
    <numFmt numFmtId="335" formatCode="&quot;$&quot;#,##0.0_);\(&quot;$&quot;#,##0.0\)"/>
    <numFmt numFmtId="336" formatCode="&quot;$&quot;#,##0.0"/>
    <numFmt numFmtId="337" formatCode="#,##0&quot;?_);\(#,##0&quot;&quot;?&quot;\)"/>
    <numFmt numFmtId="338" formatCode="#,##0&quot;?_);[Red]\(#,##0&quot;&quot;?&quot;\)"/>
    <numFmt numFmtId="339" formatCode="#,##0.00&quot;?_);\(#,##0.00&quot;&quot;?&quot;\)"/>
    <numFmt numFmtId="340" formatCode="#,##0.00&quot;?_);[Red]\(#,##0.00&quot;&quot;?&quot;\)"/>
    <numFmt numFmtId="341" formatCode="d/m/yy"/>
    <numFmt numFmtId="342" formatCode="d/m/yy\ h:mm"/>
    <numFmt numFmtId="343" formatCode="#,##0&quot; F&quot;_);\(#,##0&quot; F&quot;\)"/>
    <numFmt numFmtId="344" formatCode="#,##0&quot; F&quot;_);[Red]\(#,##0&quot; F&quot;\)"/>
    <numFmt numFmtId="345" formatCode="#,##0.00&quot; F&quot;_);\(#,##0.00&quot; F&quot;\)"/>
    <numFmt numFmtId="346" formatCode="#,##0.00&quot; F&quot;_);[Red]\(#,##0.00&quot; F&quot;\)"/>
    <numFmt numFmtId="347" formatCode="#,##0&quot; $&quot;;\-#,##0&quot; $&quot;"/>
    <numFmt numFmtId="348" formatCode="#,##0&quot; $&quot;;[Red]\-#,##0&quot; $&quot;"/>
    <numFmt numFmtId="349" formatCode="#,##0.00&quot; $&quot;;\-#,##0.00&quot; $&quot;"/>
    <numFmt numFmtId="350" formatCode="#,##0.00&quot; $&quot;;[Red]\-#,##0.00&quot; $&quot;"/>
    <numFmt numFmtId="351" formatCode="d\.m\.yy"/>
    <numFmt numFmtId="352" formatCode="d\.mmm\.yy"/>
    <numFmt numFmtId="353" formatCode="d\.mmm"/>
    <numFmt numFmtId="354" formatCode="mmm\.yy"/>
    <numFmt numFmtId="355" formatCode="d\.m\.yy\ h:mm"/>
    <numFmt numFmtId="356" formatCode="0&quot;  &quot;"/>
    <numFmt numFmtId="357" formatCode="0.00&quot;  &quot;"/>
    <numFmt numFmtId="358" formatCode="0.0&quot;  &quot;"/>
    <numFmt numFmtId="359" formatCode="0.000&quot;  &quot;"/>
    <numFmt numFmtId="360" formatCode="0.0000&quot;  &quot;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name val="Times New Roman"/>
      <family val="0"/>
    </font>
    <font>
      <sz val="10"/>
      <name val="Arial"/>
      <family val="2"/>
    </font>
    <font>
      <sz val="12"/>
      <name val="????"/>
      <family val="0"/>
    </font>
    <font>
      <sz val="12"/>
      <name val="·s²Ó©úÅé"/>
      <family val="0"/>
    </font>
    <font>
      <sz val="12"/>
      <name val="Script 6cpi"/>
      <family val="1"/>
    </font>
    <font>
      <sz val="9"/>
      <name val="Times New Roman"/>
      <family val="1"/>
    </font>
    <font>
      <sz val="10"/>
      <name val="MS Sans Serif"/>
      <family val="2"/>
    </font>
    <font>
      <b/>
      <sz val="9.5"/>
      <name val="Courier"/>
      <family val="3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Geneva"/>
      <family val="2"/>
    </font>
    <font>
      <sz val="8"/>
      <name val="Times New Roman"/>
      <family val="1"/>
    </font>
    <font>
      <sz val="10"/>
      <name val="Helv"/>
      <family val="2"/>
    </font>
    <font>
      <sz val="10"/>
      <name val="Bookman Old Style"/>
      <family val="1"/>
    </font>
    <font>
      <sz val="10"/>
      <name val=""/>
      <family val="3"/>
    </font>
    <font>
      <b/>
      <sz val="9.85"/>
      <name val="Times New Roman"/>
      <family val="1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2"/>
    </font>
    <font>
      <sz val="8"/>
      <name val="Tms Rmn"/>
      <family val="1"/>
    </font>
    <font>
      <sz val="12"/>
      <name val="Garamond"/>
      <family val="1"/>
    </font>
    <font>
      <sz val="12"/>
      <name val="Arial MT"/>
      <family val="2"/>
    </font>
    <font>
      <sz val="8"/>
      <name val="MS Sans Serif"/>
      <family val="2"/>
    </font>
    <font>
      <sz val="11"/>
      <name val="Arial"/>
      <family val="2"/>
    </font>
    <font>
      <sz val="9"/>
      <name val="Arial"/>
      <family val="2"/>
    </font>
    <font>
      <sz val="10"/>
      <name val="Univers (W1)"/>
      <family val="2"/>
    </font>
    <font>
      <sz val="9"/>
      <name val="Gill Sans"/>
      <family val="2"/>
    </font>
    <font>
      <sz val="10"/>
      <name val="Palatino"/>
      <family val="1"/>
    </font>
    <font>
      <sz val="12"/>
      <name val="Helv"/>
      <family val="2"/>
    </font>
    <font>
      <sz val="10"/>
      <name val="Arial Narrow"/>
      <family val="2"/>
    </font>
    <font>
      <sz val="14"/>
      <name val="AngsanaUPC"/>
      <family val="1"/>
    </font>
    <font>
      <sz val="10"/>
      <name val="Courier New"/>
      <family val="3"/>
    </font>
    <font>
      <sz val="10"/>
      <name val="Helvetica"/>
      <family val="2"/>
    </font>
    <font>
      <sz val="12"/>
      <name val="Univers Condensed"/>
      <family val="2"/>
    </font>
    <font>
      <sz val="12"/>
      <name val="Courier"/>
      <family val="3"/>
    </font>
    <font>
      <b/>
      <sz val="14"/>
      <name val="Arial"/>
      <family val="2"/>
    </font>
    <font>
      <sz val="10"/>
      <name val="Gill Sans"/>
      <family val="1"/>
    </font>
    <font>
      <sz val="10"/>
      <name val="Courier"/>
      <family val="3"/>
    </font>
    <font>
      <sz val="10"/>
      <name val="Albertus Medium"/>
      <family val="1"/>
    </font>
    <font>
      <sz val="8"/>
      <name val="Century Schoolbook"/>
      <family val="1"/>
    </font>
    <font>
      <sz val="9"/>
      <name val="Helv"/>
      <family val="0"/>
    </font>
    <font>
      <sz val="9"/>
      <name val="Courier New"/>
      <family val="3"/>
    </font>
    <font>
      <sz val="10"/>
      <name val="New York"/>
      <family val="1"/>
    </font>
    <font>
      <sz val="8.5"/>
      <name val="MS Sans Serif"/>
      <family val="2"/>
    </font>
    <font>
      <sz val="9.8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3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9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4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33" fontId="12" fillId="0" borderId="0" applyFont="0" applyFill="0" applyBorder="0" applyAlignment="0" applyProtection="0"/>
    <xf numFmtId="23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23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234" fontId="10" fillId="0" borderId="0" applyFont="0" applyFill="0" applyBorder="0" applyAlignment="0" applyProtection="0"/>
    <xf numFmtId="234" fontId="11" fillId="0" borderId="0" applyFont="0" applyFill="0" applyBorder="0" applyAlignment="0" applyProtection="0"/>
    <xf numFmtId="0" fontId="11" fillId="0" borderId="0">
      <alignment/>
      <protection/>
    </xf>
    <xf numFmtId="23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/>
      <protection/>
    </xf>
    <xf numFmtId="234" fontId="9" fillId="0" borderId="0" applyFont="0" applyFill="0" applyBorder="0" applyAlignment="0" applyProtection="0"/>
    <xf numFmtId="0" fontId="9" fillId="0" borderId="0">
      <alignment/>
      <protection/>
    </xf>
    <xf numFmtId="234" fontId="9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234" fontId="10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4" fillId="0" borderId="0">
      <alignment/>
      <protection/>
    </xf>
    <xf numFmtId="234" fontId="4" fillId="0" borderId="0" applyFont="0" applyFill="0" applyBorder="0" applyAlignment="0" applyProtection="0"/>
    <xf numFmtId="0" fontId="4" fillId="0" borderId="0">
      <alignment/>
      <protection/>
    </xf>
    <xf numFmtId="234" fontId="4" fillId="0" borderId="0" applyFont="0" applyFill="0" applyBorder="0" applyAlignment="0" applyProtection="0"/>
    <xf numFmtId="0" fontId="4" fillId="0" borderId="0">
      <alignment/>
      <protection/>
    </xf>
    <xf numFmtId="234" fontId="4" fillId="0" borderId="0" applyFont="0" applyFill="0" applyBorder="0" applyAlignment="0" applyProtection="0"/>
    <xf numFmtId="0" fontId="4" fillId="0" borderId="0">
      <alignment/>
      <protection/>
    </xf>
    <xf numFmtId="23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234" fontId="12" fillId="0" borderId="0" applyFont="0" applyFill="0" applyBorder="0" applyAlignment="0" applyProtection="0"/>
    <xf numFmtId="0" fontId="10" fillId="0" borderId="0">
      <alignment/>
      <protection/>
    </xf>
    <xf numFmtId="234" fontId="10" fillId="0" borderId="0" applyFont="0" applyFill="0" applyBorder="0" applyAlignment="0" applyProtection="0"/>
    <xf numFmtId="0" fontId="9" fillId="0" borderId="0">
      <alignment/>
      <protection/>
    </xf>
    <xf numFmtId="44" fontId="10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44" fontId="4" fillId="0" borderId="0" applyFont="0" applyFill="0" applyBorder="0" applyAlignment="0" applyProtection="0"/>
    <xf numFmtId="234" fontId="10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342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07" fontId="13" fillId="0" borderId="0" applyFill="0" applyBorder="0" applyAlignment="0">
      <protection/>
    </xf>
    <xf numFmtId="184" fontId="9" fillId="0" borderId="0" applyFill="0" applyBorder="0" applyAlignment="0">
      <protection/>
    </xf>
    <xf numFmtId="184" fontId="9" fillId="0" borderId="0" applyFill="0" applyBorder="0" applyAlignment="0">
      <protection/>
    </xf>
    <xf numFmtId="184" fontId="9" fillId="0" borderId="0" applyFill="0" applyBorder="0" applyAlignment="0">
      <protection/>
    </xf>
    <xf numFmtId="349" fontId="9" fillId="0" borderId="0" applyFill="0" applyBorder="0" applyAlignment="0">
      <protection/>
    </xf>
    <xf numFmtId="262" fontId="10" fillId="0" borderId="0" applyFill="0" applyBorder="0" applyAlignment="0">
      <protection/>
    </xf>
    <xf numFmtId="262" fontId="10" fillId="0" borderId="0" applyFill="0" applyBorder="0" applyAlignment="0">
      <protection/>
    </xf>
    <xf numFmtId="265" fontId="10" fillId="0" borderId="0" applyFill="0" applyBorder="0" applyAlignment="0">
      <protection/>
    </xf>
    <xf numFmtId="349" fontId="9" fillId="0" borderId="0" applyFill="0" applyBorder="0" applyAlignment="0">
      <protection/>
    </xf>
    <xf numFmtId="184" fontId="9" fillId="0" borderId="0" applyFill="0" applyBorder="0" applyAlignment="0">
      <protection/>
    </xf>
    <xf numFmtId="184" fontId="9" fillId="0" borderId="0" applyFill="0" applyBorder="0" applyAlignment="0">
      <protection/>
    </xf>
    <xf numFmtId="184" fontId="9" fillId="0" borderId="0" applyFill="0" applyBorder="0" applyAlignment="0">
      <protection/>
    </xf>
    <xf numFmtId="269" fontId="10" fillId="0" borderId="0" applyFill="0" applyBorder="0" applyAlignment="0">
      <protection/>
    </xf>
    <xf numFmtId="269" fontId="10" fillId="0" borderId="0" applyFill="0" applyBorder="0" applyAlignment="0">
      <protection/>
    </xf>
    <xf numFmtId="246" fontId="9" fillId="0" borderId="0" applyFill="0" applyBorder="0" applyAlignment="0">
      <protection/>
    </xf>
    <xf numFmtId="246" fontId="9" fillId="0" borderId="0" applyFill="0" applyBorder="0" applyAlignment="0">
      <protection/>
    </xf>
    <xf numFmtId="246" fontId="9" fillId="0" borderId="0" applyFill="0" applyBorder="0" applyAlignment="0">
      <protection/>
    </xf>
    <xf numFmtId="0" fontId="9" fillId="0" borderId="0" applyFill="0" applyBorder="0" applyAlignment="0">
      <protection/>
    </xf>
    <xf numFmtId="263" fontId="10" fillId="0" borderId="0" applyFill="0" applyBorder="0" applyAlignment="0">
      <protection/>
    </xf>
    <xf numFmtId="263" fontId="10" fillId="0" borderId="0" applyFill="0" applyBorder="0" applyAlignment="0">
      <protection/>
    </xf>
    <xf numFmtId="266" fontId="10" fillId="0" borderId="0" applyFill="0" applyBorder="0" applyAlignment="0">
      <protection/>
    </xf>
    <xf numFmtId="272" fontId="10" fillId="0" borderId="0" applyFill="0" applyBorder="0" applyAlignment="0">
      <protection/>
    </xf>
    <xf numFmtId="246" fontId="9" fillId="0" borderId="0" applyFill="0" applyBorder="0" applyAlignment="0">
      <protection/>
    </xf>
    <xf numFmtId="246" fontId="9" fillId="0" borderId="0" applyFill="0" applyBorder="0" applyAlignment="0">
      <protection/>
    </xf>
    <xf numFmtId="246" fontId="9" fillId="0" borderId="0" applyFill="0" applyBorder="0" applyAlignment="0">
      <protection/>
    </xf>
    <xf numFmtId="270" fontId="10" fillId="0" borderId="0" applyFill="0" applyBorder="0" applyAlignment="0">
      <protection/>
    </xf>
    <xf numFmtId="270" fontId="10" fillId="0" borderId="0" applyFill="0" applyBorder="0" applyAlignment="0">
      <protection/>
    </xf>
    <xf numFmtId="351" fontId="9" fillId="0" borderId="0" applyFill="0" applyBorder="0" applyAlignment="0">
      <protection/>
    </xf>
    <xf numFmtId="264" fontId="10" fillId="0" borderId="0" applyFill="0" applyBorder="0" applyAlignment="0">
      <protection/>
    </xf>
    <xf numFmtId="264" fontId="10" fillId="0" borderId="0" applyFill="0" applyBorder="0" applyAlignment="0">
      <protection/>
    </xf>
    <xf numFmtId="267" fontId="10" fillId="0" borderId="0" applyFill="0" applyBorder="0" applyAlignment="0">
      <protection/>
    </xf>
    <xf numFmtId="296" fontId="9" fillId="0" borderId="0" applyFill="0" applyBorder="0" applyAlignment="0">
      <protection/>
    </xf>
    <xf numFmtId="273" fontId="10" fillId="0" borderId="0" applyFill="0" applyBorder="0" applyAlignment="0">
      <protection/>
    </xf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271" fontId="10" fillId="0" borderId="0" applyFill="0" applyBorder="0" applyAlignment="0">
      <protection/>
    </xf>
    <xf numFmtId="271" fontId="10" fillId="0" borderId="0" applyFill="0" applyBorder="0" applyAlignment="0">
      <protection/>
    </xf>
    <xf numFmtId="344" fontId="10" fillId="0" borderId="0" applyFill="0" applyBorder="0" applyAlignment="0">
      <protection/>
    </xf>
    <xf numFmtId="344" fontId="10" fillId="0" borderId="0" applyFill="0" applyBorder="0" applyAlignment="0">
      <protection/>
    </xf>
    <xf numFmtId="265" fontId="10" fillId="0" borderId="0" applyFill="0" applyBorder="0" applyAlignment="0">
      <protection/>
    </xf>
    <xf numFmtId="265" fontId="10" fillId="0" borderId="0" applyFill="0" applyBorder="0" applyAlignment="0">
      <protection/>
    </xf>
    <xf numFmtId="268" fontId="10" fillId="0" borderId="0" applyFill="0" applyBorder="0" applyAlignment="0">
      <protection/>
    </xf>
    <xf numFmtId="253" fontId="10" fillId="0" borderId="0" applyFill="0" applyBorder="0" applyAlignment="0">
      <protection/>
    </xf>
    <xf numFmtId="253" fontId="10" fillId="0" borderId="0" applyFill="0" applyBorder="0" applyAlignment="0">
      <protection/>
    </xf>
    <xf numFmtId="256" fontId="10" fillId="0" borderId="0" applyFill="0" applyBorder="0" applyAlignment="0">
      <protection/>
    </xf>
    <xf numFmtId="349" fontId="10" fillId="0" borderId="0" applyFill="0" applyBorder="0" applyAlignment="0">
      <protection/>
    </xf>
    <xf numFmtId="274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350" fontId="4" fillId="0" borderId="0" applyFont="0" applyFill="0" applyBorder="0" applyAlignment="0" applyProtection="0"/>
    <xf numFmtId="267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9" fillId="0" borderId="0">
      <alignment/>
      <protection locked="0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27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27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226" fontId="9" fillId="0" borderId="0" applyFont="0" applyFill="0" applyBorder="0" applyAlignment="0" applyProtection="0"/>
    <xf numFmtId="253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25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83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223" fontId="9" fillId="0" borderId="0" applyFont="0" applyFill="0" applyBorder="0" applyAlignment="0" applyProtection="0"/>
    <xf numFmtId="332" fontId="10" fillId="0" borderId="0" applyFont="0" applyFill="0" applyBorder="0" applyAlignment="0" applyProtection="0"/>
    <xf numFmtId="335" fontId="10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332" fontId="10" fillId="0" borderId="0" applyFont="0" applyFill="0" applyBorder="0" applyAlignment="0" applyProtection="0"/>
    <xf numFmtId="335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22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238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335" fontId="10" fillId="0" borderId="0" applyFont="0" applyFill="0" applyBorder="0" applyAlignment="0" applyProtection="0"/>
    <xf numFmtId="209" fontId="13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350" fontId="10" fillId="0" borderId="0" applyFont="0" applyFill="0" applyBorder="0" applyAlignment="0" applyProtection="0"/>
    <xf numFmtId="242" fontId="9" fillId="0" borderId="0" applyFont="0" applyFill="0" applyBorder="0" applyAlignment="0" applyProtection="0"/>
    <xf numFmtId="355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293" fontId="10" fillId="0" borderId="0" applyFont="0" applyFill="0" applyBorder="0" applyAlignment="0" applyProtection="0"/>
    <xf numFmtId="296" fontId="10" fillId="0" borderId="0" applyFont="0" applyFill="0" applyBorder="0" applyAlignment="0" applyProtection="0"/>
    <xf numFmtId="223" fontId="9" fillId="0" borderId="0" applyFont="0" applyFill="0" applyBorder="0" applyAlignment="0" applyProtection="0"/>
    <xf numFmtId="338" fontId="10" fillId="0" borderId="0" applyFont="0" applyFill="0" applyBorder="0" applyAlignment="0" applyProtection="0"/>
    <xf numFmtId="332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332" fontId="10" fillId="0" borderId="0" applyFont="0" applyFill="0" applyBorder="0" applyAlignment="0" applyProtection="0"/>
    <xf numFmtId="335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209" fontId="13" fillId="0" borderId="0" applyFont="0" applyFill="0" applyBorder="0" applyAlignment="0" applyProtection="0"/>
    <xf numFmtId="197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50" fontId="10" fillId="0" borderId="0" applyFont="0" applyFill="0" applyBorder="0" applyAlignment="0" applyProtection="0"/>
    <xf numFmtId="242" fontId="9" fillId="0" borderId="0" applyFont="0" applyFill="0" applyBorder="0" applyAlignment="0" applyProtection="0"/>
    <xf numFmtId="355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97" fontId="10" fillId="0" borderId="0" applyFont="0" applyFill="0" applyBorder="0" applyAlignment="0" applyProtection="0"/>
    <xf numFmtId="293" fontId="10" fillId="0" borderId="0" applyFont="0" applyFill="0" applyBorder="0" applyAlignment="0" applyProtection="0"/>
    <xf numFmtId="296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332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22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22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226" fontId="9" fillId="0" borderId="0" applyFont="0" applyFill="0" applyBorder="0" applyAlignment="0" applyProtection="0"/>
    <xf numFmtId="335" fontId="10" fillId="0" borderId="0" applyFont="0" applyFill="0" applyBorder="0" applyAlignment="0" applyProtection="0"/>
    <xf numFmtId="232" fontId="16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2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26" fontId="9" fillId="0" borderId="0" applyFont="0" applyFill="0" applyBorder="0" applyAlignment="0" applyProtection="0"/>
    <xf numFmtId="232" fontId="16" fillId="0" borderId="0" applyFont="0" applyFill="0" applyBorder="0" applyAlignment="0" applyProtection="0"/>
    <xf numFmtId="256" fontId="9" fillId="0" borderId="0" applyFont="0" applyFill="0" applyBorder="0" applyAlignment="0" applyProtection="0"/>
    <xf numFmtId="338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350" fontId="13" fillId="0" borderId="0" applyFont="0" applyFill="0" applyBorder="0" applyAlignment="0" applyProtection="0"/>
    <xf numFmtId="349" fontId="9" fillId="0" borderId="0" applyFont="0" applyFill="0" applyBorder="0" applyAlignment="0" applyProtection="0"/>
    <xf numFmtId="347" fontId="9" fillId="0" borderId="0" applyFont="0" applyFill="0" applyBorder="0" applyAlignment="0" applyProtection="0"/>
    <xf numFmtId="348" fontId="9" fillId="0" borderId="0" applyFont="0" applyFill="0" applyBorder="0" applyAlignment="0" applyProtection="0"/>
    <xf numFmtId="332" fontId="10" fillId="0" borderId="0" applyFont="0" applyFill="0" applyBorder="0" applyAlignment="0" applyProtection="0"/>
    <xf numFmtId="335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344" fontId="13" fillId="0" borderId="0" applyFont="0" applyFill="0" applyBorder="0" applyAlignment="0" applyProtection="0"/>
    <xf numFmtId="353" fontId="9" fillId="0" borderId="0" applyFont="0" applyFill="0" applyBorder="0" applyAlignment="0" applyProtection="0"/>
    <xf numFmtId="343" fontId="4" fillId="0" borderId="0" applyFont="0" applyFill="0" applyBorder="0" applyAlignment="0" applyProtection="0"/>
    <xf numFmtId="341" fontId="9" fillId="0" borderId="0" applyFont="0" applyFill="0" applyBorder="0" applyAlignment="0" applyProtection="0"/>
    <xf numFmtId="332" fontId="9" fillId="0" borderId="0" applyFont="0" applyFill="0" applyBorder="0" applyAlignment="0" applyProtection="0"/>
    <xf numFmtId="38" fontId="17" fillId="0" borderId="0" applyFont="0" applyFill="0" applyProtection="0">
      <alignment/>
    </xf>
    <xf numFmtId="169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7" fillId="0" borderId="0" applyFont="0" applyFill="0" applyProtection="0">
      <alignment/>
    </xf>
    <xf numFmtId="169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335" fontId="10" fillId="0" borderId="0" applyFont="0" applyFill="0" applyBorder="0" applyAlignment="0" applyProtection="0"/>
    <xf numFmtId="209" fontId="13" fillId="0" borderId="0" applyFont="0" applyFill="0" applyBorder="0" applyAlignment="0" applyProtection="0"/>
    <xf numFmtId="197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350" fontId="10" fillId="0" borderId="0" applyFont="0" applyFill="0" applyBorder="0" applyAlignment="0" applyProtection="0"/>
    <xf numFmtId="242" fontId="9" fillId="0" borderId="0" applyFont="0" applyFill="0" applyBorder="0" applyAlignment="0" applyProtection="0"/>
    <xf numFmtId="355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97" fontId="10" fillId="0" borderId="0" applyFont="0" applyFill="0" applyBorder="0" applyAlignment="0" applyProtection="0"/>
    <xf numFmtId="293" fontId="10" fillId="0" borderId="0" applyFont="0" applyFill="0" applyBorder="0" applyAlignment="0" applyProtection="0"/>
    <xf numFmtId="296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2" fontId="10" fillId="0" borderId="0" applyFont="0" applyFill="0" applyBorder="0" applyAlignment="0" applyProtection="0"/>
    <xf numFmtId="22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32" fontId="10" fillId="0" borderId="0" applyFont="0" applyFill="0" applyBorder="0" applyAlignment="0" applyProtection="0"/>
    <xf numFmtId="335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88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269" fontId="10" fillId="0" borderId="0" applyFont="0" applyFill="0" applyBorder="0" applyAlignment="0" applyProtection="0"/>
    <xf numFmtId="226" fontId="9" fillId="0" borderId="0" applyFont="0" applyFill="0" applyBorder="0" applyAlignment="0" applyProtection="0"/>
    <xf numFmtId="344" fontId="13" fillId="0" borderId="0" applyFont="0" applyFill="0" applyBorder="0" applyAlignment="0" applyProtection="0"/>
    <xf numFmtId="232" fontId="16" fillId="0" borderId="0" applyFont="0" applyFill="0" applyBorder="0" applyAlignment="0" applyProtection="0"/>
    <xf numFmtId="353" fontId="9" fillId="0" borderId="0" applyFont="0" applyFill="0" applyBorder="0" applyAlignment="0" applyProtection="0"/>
    <xf numFmtId="343" fontId="4" fillId="0" borderId="0" applyFont="0" applyFill="0" applyBorder="0" applyAlignment="0" applyProtection="0"/>
    <xf numFmtId="332" fontId="9" fillId="0" borderId="0" applyFont="0" applyFill="0" applyBorder="0" applyAlignment="0" applyProtection="0"/>
    <xf numFmtId="232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348" fontId="9" fillId="0" borderId="0" applyFont="0" applyFill="0" applyBorder="0" applyAlignment="0" applyProtection="0"/>
    <xf numFmtId="232" fontId="16" fillId="0" borderId="0" applyFont="0" applyFill="0" applyBorder="0" applyAlignment="0" applyProtection="0"/>
    <xf numFmtId="248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350" fontId="13" fillId="0" borderId="0" applyFont="0" applyFill="0" applyBorder="0" applyAlignment="0" applyProtection="0"/>
    <xf numFmtId="349" fontId="9" fillId="0" borderId="0" applyFont="0" applyFill="0" applyBorder="0" applyAlignment="0" applyProtection="0"/>
    <xf numFmtId="347" fontId="9" fillId="0" borderId="0" applyFont="0" applyFill="0" applyBorder="0" applyAlignment="0" applyProtection="0"/>
    <xf numFmtId="341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2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38" fontId="17" fillId="0" borderId="0" applyFont="0" applyFill="0" applyProtection="0">
      <alignment/>
    </xf>
    <xf numFmtId="288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226" fontId="18" fillId="0" borderId="0" applyFont="0" applyFill="0" applyBorder="0" applyAlignment="0" applyProtection="0"/>
    <xf numFmtId="344" fontId="13" fillId="0" borderId="0" applyFont="0" applyFill="0" applyBorder="0" applyAlignment="0" applyProtection="0"/>
    <xf numFmtId="232" fontId="16" fillId="0" borderId="0" applyFont="0" applyFill="0" applyBorder="0" applyAlignment="0" applyProtection="0"/>
    <xf numFmtId="353" fontId="9" fillId="0" borderId="0" applyFont="0" applyFill="0" applyBorder="0" applyAlignment="0" applyProtection="0"/>
    <xf numFmtId="343" fontId="4" fillId="0" borderId="0" applyFont="0" applyFill="0" applyBorder="0" applyAlignment="0" applyProtection="0"/>
    <xf numFmtId="332" fontId="9" fillId="0" borderId="0" applyFont="0" applyFill="0" applyBorder="0" applyAlignment="0" applyProtection="0"/>
    <xf numFmtId="232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32" fontId="16" fillId="0" borderId="0" applyFont="0" applyFill="0" applyBorder="0" applyAlignment="0" applyProtection="0"/>
    <xf numFmtId="234" fontId="10" fillId="0" borderId="0" applyFont="0" applyFill="0" applyBorder="0" applyAlignment="0" applyProtection="0"/>
    <xf numFmtId="350" fontId="13" fillId="0" borderId="0" applyFont="0" applyFill="0" applyBorder="0" applyAlignment="0" applyProtection="0"/>
    <xf numFmtId="349" fontId="9" fillId="0" borderId="0" applyFont="0" applyFill="0" applyBorder="0" applyAlignment="0" applyProtection="0"/>
    <xf numFmtId="347" fontId="9" fillId="0" borderId="0" applyFont="0" applyFill="0" applyBorder="0" applyAlignment="0" applyProtection="0"/>
    <xf numFmtId="341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335" fontId="10" fillId="0" borderId="0" applyFont="0" applyFill="0" applyBorder="0" applyAlignment="0" applyProtection="0"/>
    <xf numFmtId="209" fontId="13" fillId="0" borderId="0" applyFont="0" applyFill="0" applyBorder="0" applyAlignment="0" applyProtection="0"/>
    <xf numFmtId="197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350" fontId="10" fillId="0" borderId="0" applyFont="0" applyFill="0" applyBorder="0" applyAlignment="0" applyProtection="0"/>
    <xf numFmtId="242" fontId="9" fillId="0" borderId="0" applyFont="0" applyFill="0" applyBorder="0" applyAlignment="0" applyProtection="0"/>
    <xf numFmtId="355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97" fontId="10" fillId="0" borderId="0" applyFont="0" applyFill="0" applyBorder="0" applyAlignment="0" applyProtection="0"/>
    <xf numFmtId="293" fontId="10" fillId="0" borderId="0" applyFont="0" applyFill="0" applyBorder="0" applyAlignment="0" applyProtection="0"/>
    <xf numFmtId="296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332" fontId="10" fillId="0" borderId="0" applyFont="0" applyFill="0" applyBorder="0" applyAlignment="0" applyProtection="0"/>
    <xf numFmtId="22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32" fontId="10" fillId="0" borderId="0" applyFont="0" applyFill="0" applyBorder="0" applyAlignment="0" applyProtection="0"/>
    <xf numFmtId="335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88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269" fontId="10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22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6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35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63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60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255" fontId="9" fillId="0" borderId="0" applyFont="0" applyFill="0" applyBorder="0" applyAlignment="0" applyProtection="0"/>
    <xf numFmtId="197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349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9" fillId="0" borderId="0">
      <alignment/>
      <protection locked="0"/>
    </xf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2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274" fontId="9" fillId="0" borderId="0" applyFont="0" applyFill="0" applyBorder="0" applyAlignment="0" applyProtection="0"/>
    <xf numFmtId="38" fontId="14" fillId="0" borderId="0" applyFill="0" applyBorder="0" applyAlignment="0" applyProtection="0"/>
    <xf numFmtId="171" fontId="9" fillId="0" borderId="0" applyFont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7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55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25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200" fontId="10" fillId="0" borderId="0" applyFont="0" applyFill="0" applyBorder="0" applyAlignment="0" applyProtection="0"/>
    <xf numFmtId="199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224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346" fontId="13" fillId="0" borderId="0" applyFont="0" applyFill="0" applyBorder="0" applyAlignment="0" applyProtection="0"/>
    <xf numFmtId="351" fontId="4" fillId="0" borderId="0" applyFont="0" applyFill="0" applyBorder="0" applyAlignment="0" applyProtection="0"/>
    <xf numFmtId="343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22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209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42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22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346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351" fontId="4" fillId="0" borderId="0" applyFont="0" applyFill="0" applyBorder="0" applyAlignment="0" applyProtection="0"/>
    <xf numFmtId="335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3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199" fontId="10" fillId="0" borderId="0" applyFont="0" applyFill="0" applyBorder="0" applyAlignment="0" applyProtection="0"/>
    <xf numFmtId="343" fontId="9" fillId="0" borderId="0" applyFont="0" applyFill="0" applyBorder="0" applyAlignment="0" applyProtection="0"/>
    <xf numFmtId="4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9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99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222" fontId="9" fillId="0" borderId="0" applyFont="0" applyFill="0" applyBorder="0" applyAlignment="0" applyProtection="0"/>
    <xf numFmtId="23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85" fontId="9" fillId="0" borderId="0" applyFont="0" applyFill="0" applyBorder="0" applyAlignment="0" applyProtection="0"/>
    <xf numFmtId="4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46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2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209" fontId="10" fillId="0" borderId="0" applyFont="0" applyFill="0" applyBorder="0" applyAlignment="0" applyProtection="0"/>
    <xf numFmtId="22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10" fillId="0" borderId="0" applyFont="0" applyFill="0" applyBorder="0" applyAlignment="0" applyProtection="0"/>
    <xf numFmtId="22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228" fontId="9" fillId="0" borderId="0" applyFont="0" applyFill="0" applyBorder="0" applyAlignment="0" applyProtection="0"/>
    <xf numFmtId="346" fontId="13" fillId="0" borderId="0" applyFont="0" applyFill="0" applyBorder="0" applyAlignment="0" applyProtection="0"/>
    <xf numFmtId="234" fontId="16" fillId="0" borderId="0" applyFont="0" applyFill="0" applyBorder="0" applyAlignment="0" applyProtection="0"/>
    <xf numFmtId="351" fontId="4" fillId="0" borderId="0" applyFont="0" applyFill="0" applyBorder="0" applyAlignment="0" applyProtection="0"/>
    <xf numFmtId="335" fontId="9" fillId="0" borderId="0" applyFont="0" applyFill="0" applyBorder="0" applyAlignment="0" applyProtection="0"/>
    <xf numFmtId="234" fontId="16" fillId="0" borderId="0" applyFont="0" applyFill="0" applyBorder="0" applyAlignment="0" applyProtection="0"/>
    <xf numFmtId="230" fontId="17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28" fontId="9" fillId="0" borderId="0" applyFont="0" applyFill="0" applyBorder="0" applyAlignment="0" applyProtection="0"/>
    <xf numFmtId="234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352" fontId="13" fillId="0" borderId="0" applyFont="0" applyFill="0" applyBorder="0" applyAlignment="0" applyProtection="0"/>
    <xf numFmtId="342" fontId="4" fillId="0" borderId="0" applyFont="0" applyFill="0" applyBorder="0" applyAlignment="0" applyProtection="0"/>
    <xf numFmtId="351" fontId="9" fillId="0" borderId="0" applyFont="0" applyFill="0" applyBorder="0" applyAlignment="0" applyProtection="0"/>
    <xf numFmtId="349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349" fontId="9" fillId="0" borderId="0" applyFont="0" applyFill="0" applyBorder="0" applyAlignment="0" applyProtection="0"/>
    <xf numFmtId="343" fontId="9" fillId="0" borderId="0" applyFont="0" applyFill="0" applyBorder="0" applyAlignment="0" applyProtection="0"/>
    <xf numFmtId="187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92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7" fillId="0" borderId="0" applyFont="0" applyFill="0" applyProtection="0">
      <alignment/>
    </xf>
    <xf numFmtId="171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7" fillId="0" borderId="0" applyFont="0" applyFill="0" applyProtection="0">
      <alignment/>
    </xf>
    <xf numFmtId="171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228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40" fontId="17" fillId="0" borderId="0" applyFont="0" applyFill="0" applyProtection="0">
      <alignment/>
    </xf>
    <xf numFmtId="225" fontId="10" fillId="0" borderId="0" applyFont="0" applyFill="0" applyBorder="0" applyAlignment="0" applyProtection="0"/>
    <xf numFmtId="289" fontId="10" fillId="0" borderId="0" applyFont="0" applyFill="0" applyBorder="0" applyAlignment="0" applyProtection="0"/>
    <xf numFmtId="292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228" fontId="18" fillId="0" borderId="0" applyFont="0" applyFill="0" applyBorder="0" applyAlignment="0" applyProtection="0"/>
    <xf numFmtId="346" fontId="13" fillId="0" borderId="0" applyFont="0" applyFill="0" applyBorder="0" applyAlignment="0" applyProtection="0"/>
    <xf numFmtId="234" fontId="16" fillId="0" borderId="0" applyFont="0" applyFill="0" applyBorder="0" applyAlignment="0" applyProtection="0"/>
    <xf numFmtId="351" fontId="4" fillId="0" borderId="0" applyFont="0" applyFill="0" applyBorder="0" applyAlignment="0" applyProtection="0"/>
    <xf numFmtId="335" fontId="9" fillId="0" borderId="0" applyFont="0" applyFill="0" applyBorder="0" applyAlignment="0" applyProtection="0"/>
    <xf numFmtId="234" fontId="16" fillId="0" borderId="0" applyFont="0" applyFill="0" applyBorder="0" applyAlignment="0" applyProtection="0"/>
    <xf numFmtId="230" fontId="17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16" fillId="0" borderId="0" applyFont="0" applyFill="0" applyBorder="0" applyAlignment="0" applyProtection="0"/>
    <xf numFmtId="275" fontId="10" fillId="0" borderId="0" applyFont="0" applyFill="0" applyBorder="0" applyAlignment="0" applyProtection="0"/>
    <xf numFmtId="352" fontId="13" fillId="0" borderId="0" applyFont="0" applyFill="0" applyBorder="0" applyAlignment="0" applyProtection="0"/>
    <xf numFmtId="342" fontId="4" fillId="0" borderId="0" applyFont="0" applyFill="0" applyBorder="0" applyAlignment="0" applyProtection="0"/>
    <xf numFmtId="351" fontId="9" fillId="0" borderId="0" applyFont="0" applyFill="0" applyBorder="0" applyAlignment="0" applyProtection="0"/>
    <xf numFmtId="349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3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92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" fontId="21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2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2" fillId="0" borderId="0" applyProtection="0">
      <alignment/>
    </xf>
    <xf numFmtId="171" fontId="22" fillId="0" borderId="0" applyProtection="0">
      <alignment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2" fillId="0" borderId="0" applyProtection="0">
      <alignment/>
    </xf>
    <xf numFmtId="171" fontId="9" fillId="0" borderId="0" applyFont="0" applyFill="0" applyBorder="0" applyAlignment="0" applyProtection="0"/>
    <xf numFmtId="171" fontId="22" fillId="0" borderId="0" applyProtection="0">
      <alignment/>
    </xf>
    <xf numFmtId="171" fontId="22" fillId="0" borderId="0" applyProtection="0">
      <alignment/>
    </xf>
    <xf numFmtId="4" fontId="14" fillId="0" borderId="0" applyFont="0" applyFill="0" applyBorder="0" applyAlignment="0" applyProtection="0"/>
    <xf numFmtId="171" fontId="22" fillId="0" borderId="0" applyProtection="0">
      <alignment/>
    </xf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38" fontId="14" fillId="0" borderId="0" applyFill="0" applyBorder="0" applyAlignment="0" applyProtection="0"/>
    <xf numFmtId="40" fontId="19" fillId="0" borderId="0" applyFont="0" applyFill="0" applyBorder="0" applyAlignment="0" applyProtection="0"/>
    <xf numFmtId="38" fontId="14" fillId="0" borderId="0" applyFill="0" applyBorder="0" applyAlignment="0" applyProtection="0"/>
    <xf numFmtId="4" fontId="2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3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284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2" fontId="10" fillId="0" borderId="0" applyFont="0" applyFill="0" applyBorder="0" applyAlignment="0" applyProtection="0"/>
    <xf numFmtId="353" fontId="9" fillId="0" borderId="0" applyFont="0" applyFill="0" applyBorder="0" applyAlignment="0" applyProtection="0"/>
    <xf numFmtId="343" fontId="4" fillId="0" borderId="0" applyFont="0" applyFill="0" applyBorder="0" applyAlignment="0" applyProtection="0"/>
    <xf numFmtId="26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32" fontId="9" fillId="0" borderId="0" applyFont="0" applyFill="0" applyBorder="0" applyAlignment="0" applyProtection="0"/>
    <xf numFmtId="275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9" fillId="0" borderId="0">
      <alignment/>
      <protection locked="0"/>
    </xf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61" fontId="14" fillId="0" borderId="0" applyFont="0" applyFill="0" applyBorder="0" applyAlignment="0" applyProtection="0"/>
    <xf numFmtId="305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25" fontId="9" fillId="0" borderId="0" applyFont="0" applyFill="0" applyBorder="0" applyAlignment="0" applyProtection="0"/>
    <xf numFmtId="252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52" fontId="10" fillId="0" borderId="0" applyFont="0" applyFill="0" applyBorder="0" applyAlignment="0" applyProtection="0"/>
    <xf numFmtId="171" fontId="13" fillId="0" borderId="0" applyFont="0" applyFill="0" applyBorder="0" applyAlignment="0" applyProtection="0"/>
    <xf numFmtId="233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9" fillId="0" borderId="0" applyFont="0" applyFill="0" applyBorder="0" applyAlignment="0" applyProtection="0"/>
    <xf numFmtId="229" fontId="17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33" fontId="10" fillId="0" borderId="0" applyFont="0" applyFill="0" applyBorder="0" applyAlignment="0" applyProtection="0"/>
    <xf numFmtId="230" fontId="9" fillId="0" borderId="0" applyFont="0" applyFill="0" applyBorder="0" applyAlignment="0" applyProtection="0"/>
    <xf numFmtId="6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25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301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66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257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336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255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52" fontId="10" fillId="0" borderId="0" applyFont="0" applyFill="0" applyBorder="0" applyAlignment="0" applyProtection="0"/>
    <xf numFmtId="345" fontId="13" fillId="0" borderId="0" applyFont="0" applyFill="0" applyBorder="0" applyAlignment="0" applyProtection="0"/>
    <xf numFmtId="350" fontId="4" fillId="0" borderId="0" applyFont="0" applyFill="0" applyBorder="0" applyAlignment="0" applyProtection="0"/>
    <xf numFmtId="342" fontId="9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30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22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36" fontId="10" fillId="0" borderId="0" applyFont="0" applyFill="0" applyBorder="0" applyAlignment="0" applyProtection="0"/>
    <xf numFmtId="34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350" fontId="4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349" fontId="10" fillId="0" borderId="0" applyFont="0" applyFill="0" applyBorder="0" applyAlignment="0" applyProtection="0"/>
    <xf numFmtId="244" fontId="9" fillId="0" borderId="0" applyFont="0" applyFill="0" applyBorder="0" applyAlignment="0" applyProtection="0"/>
    <xf numFmtId="354" fontId="10" fillId="0" borderId="0" applyFont="0" applyFill="0" applyBorder="0" applyAlignment="0" applyProtection="0"/>
    <xf numFmtId="336" fontId="10" fillId="0" borderId="0" applyFont="0" applyFill="0" applyBorder="0" applyAlignment="0" applyProtection="0"/>
    <xf numFmtId="292" fontId="10" fillId="0" borderId="0" applyFont="0" applyFill="0" applyBorder="0" applyAlignment="0" applyProtection="0"/>
    <xf numFmtId="295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4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344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225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252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349" fontId="10" fillId="0" borderId="0" applyFont="0" applyFill="0" applyBorder="0" applyAlignment="0" applyProtection="0"/>
    <xf numFmtId="244" fontId="9" fillId="0" borderId="0" applyFont="0" applyFill="0" applyBorder="0" applyAlignment="0" applyProtection="0"/>
    <xf numFmtId="354" fontId="10" fillId="0" borderId="0" applyFont="0" applyFill="0" applyBorder="0" applyAlignment="0" applyProtection="0"/>
    <xf numFmtId="336" fontId="10" fillId="0" borderId="0" applyFont="0" applyFill="0" applyBorder="0" applyAlignment="0" applyProtection="0"/>
    <xf numFmtId="292" fontId="10" fillId="0" borderId="0" applyFont="0" applyFill="0" applyBorder="0" applyAlignment="0" applyProtection="0"/>
    <xf numFmtId="295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344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336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231" fontId="16" fillId="0" borderId="0" applyFont="0" applyFill="0" applyBorder="0" applyAlignment="0" applyProtection="0"/>
    <xf numFmtId="183" fontId="9" fillId="0" borderId="0" applyFont="0" applyFill="0" applyBorder="0" applyAlignment="0" applyProtection="0"/>
    <xf numFmtId="231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25" fontId="9" fillId="0" borderId="0" applyFont="0" applyFill="0" applyBorder="0" applyAlignment="0" applyProtection="0"/>
    <xf numFmtId="231" fontId="16" fillId="0" borderId="0" applyFont="0" applyFill="0" applyBorder="0" applyAlignment="0" applyProtection="0"/>
    <xf numFmtId="301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349" fontId="13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346" fontId="9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34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33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25" fontId="9" fillId="0" borderId="0" applyFont="0" applyFill="0" applyBorder="0" applyAlignment="0" applyProtection="0"/>
    <xf numFmtId="345" fontId="13" fillId="0" borderId="0" applyFont="0" applyFill="0" applyBorder="0" applyAlignment="0" applyProtection="0"/>
    <xf numFmtId="350" fontId="4" fillId="0" borderId="0" applyFont="0" applyFill="0" applyBorder="0" applyAlignment="0" applyProtection="0"/>
    <xf numFmtId="342" fontId="9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343" fontId="13" fillId="0" borderId="0" applyFont="0" applyFill="0" applyBorder="0" applyAlignment="0" applyProtection="0"/>
    <xf numFmtId="344" fontId="10" fillId="0" borderId="0" applyFont="0" applyFill="0" applyBorder="0" applyAlignment="0" applyProtection="0"/>
    <xf numFmtId="228" fontId="9" fillId="0" borderId="0" applyFont="0" applyFill="0" applyBorder="0" applyAlignment="0" applyProtection="0"/>
    <xf numFmtId="253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349" fontId="10" fillId="0" borderId="0" applyFont="0" applyFill="0" applyBorder="0" applyAlignment="0" applyProtection="0"/>
    <xf numFmtId="349" fontId="13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346" fontId="9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30" fontId="17" fillId="0" borderId="0" applyFont="0" applyFill="0" applyProtection="0">
      <alignment/>
    </xf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7" fillId="0" borderId="0" applyFont="0" applyFill="0" applyProtection="0">
      <alignment/>
    </xf>
    <xf numFmtId="23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343" fontId="13" fillId="0" borderId="0" applyFont="0" applyFill="0" applyBorder="0" applyAlignment="0" applyProtection="0"/>
    <xf numFmtId="231" fontId="16" fillId="0" borderId="0" applyFont="0" applyFill="0" applyBorder="0" applyAlignment="0" applyProtection="0"/>
    <xf numFmtId="344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349" fontId="10" fillId="0" borderId="0" applyFont="0" applyFill="0" applyBorder="0" applyAlignment="0" applyProtection="0"/>
    <xf numFmtId="231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344" fontId="9" fillId="0" borderId="0" applyFont="0" applyFill="0" applyBorder="0" applyAlignment="0" applyProtection="0"/>
    <xf numFmtId="231" fontId="16" fillId="0" borderId="0" applyFont="0" applyFill="0" applyBorder="0" applyAlignment="0" applyProtection="0"/>
    <xf numFmtId="258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349" fontId="13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346" fontId="9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28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0" fontId="17" fillId="0" borderId="0" applyFont="0" applyFill="0" applyProtection="0">
      <alignment/>
    </xf>
    <xf numFmtId="287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25" fontId="18" fillId="0" borderId="0" applyFont="0" applyFill="0" applyBorder="0" applyAlignment="0" applyProtection="0"/>
    <xf numFmtId="343" fontId="13" fillId="0" borderId="0" applyFont="0" applyFill="0" applyBorder="0" applyAlignment="0" applyProtection="0"/>
    <xf numFmtId="231" fontId="16" fillId="0" borderId="0" applyFont="0" applyFill="0" applyBorder="0" applyAlignment="0" applyProtection="0"/>
    <xf numFmtId="344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349" fontId="10" fillId="0" borderId="0" applyFont="0" applyFill="0" applyBorder="0" applyAlignment="0" applyProtection="0"/>
    <xf numFmtId="231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31" fontId="16" fillId="0" borderId="0" applyFont="0" applyFill="0" applyBorder="0" applyAlignment="0" applyProtection="0"/>
    <xf numFmtId="273" fontId="10" fillId="0" borderId="0" applyFont="0" applyFill="0" applyBorder="0" applyAlignment="0" applyProtection="0"/>
    <xf numFmtId="349" fontId="13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346" fontId="9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28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04" fontId="9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308" fontId="10" fillId="0" borderId="0" applyFont="0" applyFill="0" applyBorder="0" applyAlignment="0" applyProtection="0"/>
    <xf numFmtId="309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0" fontId="1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230" fontId="9" fillId="0" borderId="0" applyFont="0" applyFill="0" applyBorder="0" applyAlignment="0" applyProtection="0"/>
    <xf numFmtId="255" fontId="16" fillId="0" borderId="0" applyFont="0" applyFill="0" applyBorder="0" applyAlignment="0" applyProtection="0"/>
    <xf numFmtId="183" fontId="9" fillId="0" borderId="0" applyFont="0" applyFill="0" applyBorder="0" applyAlignment="0" applyProtection="0"/>
    <xf numFmtId="257" fontId="10" fillId="0" borderId="0" applyFont="0" applyFill="0" applyBorder="0" applyAlignment="0" applyProtection="0"/>
    <xf numFmtId="42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20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3" fontId="9" fillId="0" borderId="0" applyFont="0" applyFill="0" applyBorder="0" applyAlignment="0" applyProtection="0"/>
    <xf numFmtId="229" fontId="17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270" fontId="10" fillId="0" borderId="0" applyFont="0" applyFill="0" applyBorder="0" applyAlignment="0" applyProtection="0"/>
    <xf numFmtId="351" fontId="9" fillId="0" borderId="0" applyFont="0" applyFill="0" applyBorder="0" applyAlignment="0" applyProtection="0"/>
    <xf numFmtId="264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96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61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349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07" fontId="13" fillId="0" borderId="0" applyFont="0" applyFill="0" applyBorder="0" applyAlignment="0" applyProtection="0"/>
    <xf numFmtId="349" fontId="9" fillId="0" borderId="0" applyFont="0" applyFill="0" applyBorder="0" applyAlignment="0" applyProtection="0"/>
    <xf numFmtId="262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5" fillId="0" borderId="0">
      <alignment horizontal="center"/>
      <protection locked="0"/>
    </xf>
    <xf numFmtId="0" fontId="5" fillId="0" borderId="0">
      <alignment horizontal="center"/>
      <protection locked="0"/>
    </xf>
    <xf numFmtId="0" fontId="9" fillId="0" borderId="0">
      <alignment horizontal="center"/>
      <protection locked="0"/>
    </xf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29" fontId="21" fillId="0" borderId="0" applyFont="0" applyFill="0" applyBorder="0" applyProtection="0">
      <alignment horizontal="center"/>
    </xf>
    <xf numFmtId="230" fontId="10" fillId="0" borderId="0" applyFont="0" applyFill="0" applyBorder="0" applyAlignment="0" applyProtection="0"/>
    <xf numFmtId="231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9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73" fontId="9" fillId="0" borderId="0" applyFont="0" applyFill="0" applyBorder="0" applyAlignment="0" applyProtection="0"/>
    <xf numFmtId="232" fontId="21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73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73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3" fontId="14" fillId="0" borderId="0" applyFont="0" applyFill="0" applyBorder="0" applyAlignment="0" applyProtection="0"/>
    <xf numFmtId="307" fontId="10" fillId="0" borderId="0" applyFont="0" applyFill="0" applyBorder="0" applyAlignment="0" applyProtection="0"/>
    <xf numFmtId="207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27" fontId="9" fillId="0" borderId="0" applyFont="0" applyFill="0" applyBorder="0" applyAlignment="0" applyProtection="0"/>
    <xf numFmtId="254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5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346" fontId="9" fillId="0" borderId="0" applyFont="0" applyFill="0" applyBorder="0" applyAlignment="0" applyProtection="0"/>
    <xf numFmtId="234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17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1" fontId="9" fillId="0" borderId="0" applyFont="0" applyFill="0" applyBorder="0" applyAlignment="0" applyProtection="0"/>
    <xf numFmtId="8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27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46" fontId="10" fillId="0" borderId="0" applyFont="0" applyFill="0" applyBorder="0" applyAlignment="0" applyProtection="0"/>
    <xf numFmtId="257" fontId="9" fillId="0" borderId="0" applyFont="0" applyFill="0" applyBorder="0" applyAlignment="0" applyProtection="0"/>
    <xf numFmtId="244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13" fillId="0" borderId="0" applyFont="0" applyFill="0" applyBorder="0" applyAlignment="0" applyProtection="0"/>
    <xf numFmtId="349" fontId="9" fillId="0" borderId="0" applyFont="0" applyFill="0" applyBorder="0" applyAlignment="0" applyProtection="0"/>
    <xf numFmtId="230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58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337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341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255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54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336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30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37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08" fontId="13" fillId="0" borderId="0" applyFont="0" applyFill="0" applyBorder="0" applyAlignment="0" applyProtection="0"/>
    <xf numFmtId="336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21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37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7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341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199" fontId="9" fillId="0" borderId="0" applyFont="0" applyFill="0" applyBorder="0" applyAlignment="0" applyProtection="0"/>
    <xf numFmtId="344" fontId="10" fillId="0" borderId="0" applyFont="0" applyFill="0" applyBorder="0" applyAlignment="0" applyProtection="0"/>
    <xf numFmtId="341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08" fontId="13" fillId="0" borderId="0" applyFont="0" applyFill="0" applyBorder="0" applyAlignment="0" applyProtection="0"/>
    <xf numFmtId="227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54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221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37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7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341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344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291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228" fontId="13" fillId="0" borderId="0" applyFont="0" applyFill="0" applyBorder="0" applyAlignment="0" applyProtection="0"/>
    <xf numFmtId="233" fontId="16" fillId="0" borderId="0" applyFont="0" applyFill="0" applyBorder="0" applyAlignment="0" applyProtection="0"/>
    <xf numFmtId="349" fontId="9" fillId="0" borderId="0" applyFont="0" applyFill="0" applyBorder="0" applyAlignment="0" applyProtection="0"/>
    <xf numFmtId="233" fontId="16" fillId="0" borderId="0" applyFont="0" applyFill="0" applyBorder="0" applyAlignment="0" applyProtection="0"/>
    <xf numFmtId="229" fontId="17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27" fontId="9" fillId="0" borderId="0" applyFont="0" applyFill="0" applyBorder="0" applyAlignment="0" applyProtection="0"/>
    <xf numFmtId="233" fontId="16" fillId="0" borderId="0" applyFont="0" applyFill="0" applyBorder="0" applyAlignment="0" applyProtection="0"/>
    <xf numFmtId="285" fontId="9" fillId="0" borderId="0" applyFont="0" applyFill="0" applyBorder="0" applyAlignment="0" applyProtection="0"/>
    <xf numFmtId="274" fontId="10" fillId="0" borderId="0" applyFont="0" applyFill="0" applyBorder="0" applyAlignment="0" applyProtection="0"/>
    <xf numFmtId="35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348" fontId="9" fillId="0" borderId="0" applyFont="0" applyFill="0" applyBorder="0" applyAlignment="0" applyProtection="0"/>
    <xf numFmtId="343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34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27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336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45" fontId="13" fillId="0" borderId="0" applyFont="0" applyFill="0" applyBorder="0" applyAlignment="0" applyProtection="0"/>
    <xf numFmtId="350" fontId="4" fillId="0" borderId="0" applyFont="0" applyFill="0" applyBorder="0" applyAlignment="0" applyProtection="0"/>
    <xf numFmtId="342" fontId="9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35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348" fontId="9" fillId="0" borderId="0" applyFont="0" applyFill="0" applyBorder="0" applyAlignment="0" applyProtection="0"/>
    <xf numFmtId="232" fontId="17" fillId="0" borderId="0" applyFont="0" applyFill="0" applyProtection="0">
      <alignment/>
    </xf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7" fillId="0" borderId="0" applyFont="0" applyFill="0" applyProtection="0">
      <alignment/>
    </xf>
    <xf numFmtId="234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32" fontId="17" fillId="0" borderId="0" applyFont="0" applyFill="0" applyProtection="0">
      <alignment/>
    </xf>
    <xf numFmtId="206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27" fontId="18" fillId="0" borderId="0" applyFont="0" applyFill="0" applyBorder="0" applyAlignment="0" applyProtection="0"/>
    <xf numFmtId="345" fontId="13" fillId="0" borderId="0" applyFont="0" applyFill="0" applyBorder="0" applyAlignment="0" applyProtection="0"/>
    <xf numFmtId="233" fontId="16" fillId="0" borderId="0" applyFont="0" applyFill="0" applyBorder="0" applyAlignment="0" applyProtection="0"/>
    <xf numFmtId="350" fontId="4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6" fillId="0" borderId="0" applyFont="0" applyFill="0" applyBorder="0" applyAlignment="0" applyProtection="0"/>
    <xf numFmtId="229" fontId="17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23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33" fontId="16" fillId="0" borderId="0" applyFont="0" applyFill="0" applyBorder="0" applyAlignment="0" applyProtection="0"/>
    <xf numFmtId="274" fontId="10" fillId="0" borderId="0" applyFont="0" applyFill="0" applyBorder="0" applyAlignment="0" applyProtection="0"/>
    <xf numFmtId="35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348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46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350" fontId="21" fillId="0" borderId="0" applyFont="0" applyFill="0" applyBorder="0" applyAlignment="0" applyProtection="0"/>
    <xf numFmtId="352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323" fontId="10" fillId="0" borderId="0" applyFont="0" applyFill="0" applyBorder="0" applyAlignment="0" applyProtection="0"/>
    <xf numFmtId="351" fontId="4" fillId="0" borderId="0" applyFont="0" applyFill="0" applyBorder="0" applyAlignment="0" applyProtection="0"/>
    <xf numFmtId="335" fontId="9" fillId="0" borderId="0" applyFont="0" applyFill="0" applyBorder="0" applyAlignment="0" applyProtection="0"/>
    <xf numFmtId="32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303" fontId="9" fillId="0" borderId="0" applyFont="0" applyFill="0" applyBorder="0" applyAlignment="0" applyProtection="0"/>
    <xf numFmtId="267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320" fontId="10" fillId="0" borderId="0" applyFont="0" applyFill="0" applyBorder="0" applyAlignment="0" applyProtection="0"/>
    <xf numFmtId="323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30" fontId="17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353" fontId="9" fillId="0" borderId="0" applyFont="0" applyFill="0" applyBorder="0" applyAlignment="0" applyProtection="0"/>
    <xf numFmtId="343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248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341" fontId="10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05" fontId="9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07" fontId="21" fillId="0" borderId="0" applyFont="0" applyFill="0" applyBorder="0" applyAlignment="0" applyProtection="0"/>
    <xf numFmtId="310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2" fontId="21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228" fontId="13" fillId="0" borderId="0" applyFont="0" applyFill="0" applyBorder="0" applyAlignment="0" applyProtection="0"/>
    <xf numFmtId="349" fontId="9" fillId="0" borderId="0" applyFont="0" applyFill="0" applyBorder="0" applyAlignment="0" applyProtection="0"/>
    <xf numFmtId="230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231" fontId="9" fillId="0" borderId="0" applyFont="0" applyFill="0" applyBorder="0" applyAlignment="0" applyProtection="0"/>
    <xf numFmtId="255" fontId="16" fillId="0" borderId="0" applyFont="0" applyFill="0" applyBorder="0" applyAlignment="0" applyProtection="0"/>
    <xf numFmtId="225" fontId="9" fillId="0" borderId="0" applyFont="0" applyFill="0" applyBorder="0" applyAlignment="0" applyProtection="0"/>
    <xf numFmtId="258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20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4" fontId="9" fillId="0" borderId="0" applyFont="0" applyFill="0" applyBorder="0" applyAlignment="0" applyProtection="0"/>
    <xf numFmtId="230" fontId="17" fillId="0" borderId="0" applyFont="0" applyFill="0" applyBorder="0" applyAlignment="0" applyProtection="0"/>
    <xf numFmtId="353" fontId="4" fillId="0" borderId="0" applyFont="0" applyFill="0" applyBorder="0" applyAlignment="0" applyProtection="0"/>
    <xf numFmtId="343" fontId="4" fillId="0" borderId="0" applyFont="0" applyFill="0" applyBorder="0" applyAlignment="0" applyProtection="0"/>
    <xf numFmtId="23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83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14" fontId="25" fillId="0" borderId="0" applyFill="0" applyBorder="0" applyAlignment="0">
      <protection/>
    </xf>
    <xf numFmtId="38" fontId="14" fillId="0" borderId="1">
      <alignment vertical="center"/>
      <protection/>
    </xf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342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271" fontId="10" fillId="0" borderId="0" applyFill="0" applyBorder="0" applyAlignment="0">
      <protection/>
    </xf>
    <xf numFmtId="271" fontId="10" fillId="0" borderId="0" applyFill="0" applyBorder="0" applyAlignment="0">
      <protection/>
    </xf>
    <xf numFmtId="344" fontId="10" fillId="0" borderId="0" applyFill="0" applyBorder="0" applyAlignment="0">
      <protection/>
    </xf>
    <xf numFmtId="344" fontId="10" fillId="0" borderId="0" applyFill="0" applyBorder="0" applyAlignment="0">
      <protection/>
    </xf>
    <xf numFmtId="265" fontId="10" fillId="0" borderId="0" applyFill="0" applyBorder="0" applyAlignment="0">
      <protection/>
    </xf>
    <xf numFmtId="265" fontId="10" fillId="0" borderId="0" applyFill="0" applyBorder="0" applyAlignment="0">
      <protection/>
    </xf>
    <xf numFmtId="268" fontId="10" fillId="0" borderId="0" applyFill="0" applyBorder="0" applyAlignment="0">
      <protection/>
    </xf>
    <xf numFmtId="253" fontId="10" fillId="0" borderId="0" applyFill="0" applyBorder="0" applyAlignment="0">
      <protection/>
    </xf>
    <xf numFmtId="253" fontId="10" fillId="0" borderId="0" applyFill="0" applyBorder="0" applyAlignment="0">
      <protection/>
    </xf>
    <xf numFmtId="256" fontId="10" fillId="0" borderId="0" applyFill="0" applyBorder="0" applyAlignment="0">
      <protection/>
    </xf>
    <xf numFmtId="349" fontId="10" fillId="0" borderId="0" applyFill="0" applyBorder="0" applyAlignment="0">
      <protection/>
    </xf>
    <xf numFmtId="274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0" fontId="26" fillId="0" borderId="0" applyNumberFormat="0" applyFill="0" applyBorder="0" applyAlignment="0" applyProtection="0"/>
    <xf numFmtId="38" fontId="16" fillId="2" borderId="0" applyNumberFormat="0" applyBorder="0" applyAlignment="0" applyProtection="0"/>
    <xf numFmtId="0" fontId="27" fillId="0" borderId="2" applyNumberFormat="0" applyAlignment="0" applyProtection="0"/>
    <xf numFmtId="0" fontId="27" fillId="0" borderId="3">
      <alignment horizontal="left" vertical="center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16" fillId="3" borderId="4" applyNumberFormat="0" applyBorder="0" applyAlignment="0" applyProtection="0"/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342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271" fontId="10" fillId="0" borderId="0" applyFill="0" applyBorder="0" applyAlignment="0">
      <protection/>
    </xf>
    <xf numFmtId="271" fontId="10" fillId="0" borderId="0" applyFill="0" applyBorder="0" applyAlignment="0">
      <protection/>
    </xf>
    <xf numFmtId="344" fontId="10" fillId="0" borderId="0" applyFill="0" applyBorder="0" applyAlignment="0">
      <protection/>
    </xf>
    <xf numFmtId="344" fontId="10" fillId="0" borderId="0" applyFill="0" applyBorder="0" applyAlignment="0">
      <protection/>
    </xf>
    <xf numFmtId="265" fontId="10" fillId="0" borderId="0" applyFill="0" applyBorder="0" applyAlignment="0">
      <protection/>
    </xf>
    <xf numFmtId="265" fontId="10" fillId="0" borderId="0" applyFill="0" applyBorder="0" applyAlignment="0">
      <protection/>
    </xf>
    <xf numFmtId="268" fontId="10" fillId="0" borderId="0" applyFill="0" applyBorder="0" applyAlignment="0">
      <protection/>
    </xf>
    <xf numFmtId="253" fontId="10" fillId="0" borderId="0" applyFill="0" applyBorder="0" applyAlignment="0">
      <protection/>
    </xf>
    <xf numFmtId="253" fontId="10" fillId="0" borderId="0" applyFill="0" applyBorder="0" applyAlignment="0">
      <protection/>
    </xf>
    <xf numFmtId="256" fontId="10" fillId="0" borderId="0" applyFill="0" applyBorder="0" applyAlignment="0">
      <protection/>
    </xf>
    <xf numFmtId="349" fontId="10" fillId="0" borderId="0" applyFill="0" applyBorder="0" applyAlignment="0">
      <protection/>
    </xf>
    <xf numFmtId="274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42" fontId="30" fillId="0" borderId="0">
      <alignment/>
      <protection/>
    </xf>
    <xf numFmtId="258" fontId="9" fillId="0" borderId="0">
      <alignment/>
      <protection/>
    </xf>
    <xf numFmtId="342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0" borderId="0">
      <alignment/>
      <protection locked="0"/>
    </xf>
    <xf numFmtId="3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3" fontId="14" fillId="0" borderId="0">
      <alignment/>
      <protection/>
    </xf>
    <xf numFmtId="0" fontId="9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0" fontId="9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14" fontId="9" fillId="0" borderId="0">
      <alignment/>
      <protection/>
    </xf>
    <xf numFmtId="3" fontId="14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9" fillId="0" borderId="0" applyAlignment="0">
      <protection/>
    </xf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0" fontId="1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9" fillId="0" borderId="0" applyAlignment="0">
      <protection/>
    </xf>
    <xf numFmtId="228" fontId="10" fillId="0" borderId="0">
      <alignment/>
      <protection/>
    </xf>
    <xf numFmtId="179" fontId="33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206" fontId="1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ont="0" applyFill="0" applyBorder="0" applyAlignment="0" applyProtection="0"/>
    <xf numFmtId="0" fontId="9" fillId="0" borderId="0">
      <alignment/>
      <protection/>
    </xf>
    <xf numFmtId="0" fontId="13" fillId="0" borderId="0">
      <alignment vertical="top"/>
      <protection locked="0"/>
    </xf>
    <xf numFmtId="0" fontId="9" fillId="0" borderId="0">
      <alignment/>
      <protection/>
    </xf>
    <xf numFmtId="0" fontId="9" fillId="0" borderId="0">
      <alignment/>
      <protection/>
    </xf>
    <xf numFmtId="2" fontId="16" fillId="0" borderId="0">
      <alignment/>
      <protection/>
    </xf>
    <xf numFmtId="0" fontId="9" fillId="0" borderId="0">
      <alignment/>
      <protection/>
    </xf>
    <xf numFmtId="2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179" fontId="21" fillId="0" borderId="0">
      <alignment/>
      <protection/>
    </xf>
    <xf numFmtId="179" fontId="21" fillId="0" borderId="0">
      <alignment/>
      <protection/>
    </xf>
    <xf numFmtId="179" fontId="21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3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38" fontId="16" fillId="0" borderId="0">
      <alignment horizontal="right" vertical="top"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7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3" fontId="1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 applyBorder="0">
      <alignment/>
      <protection/>
    </xf>
    <xf numFmtId="0" fontId="9" fillId="0" borderId="0" applyAlignment="0">
      <protection/>
    </xf>
    <xf numFmtId="3" fontId="14" fillId="0" borderId="0">
      <alignment/>
      <protection/>
    </xf>
    <xf numFmtId="3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" fontId="16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14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3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37" fillId="0" borderId="5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7" fillId="0" borderId="5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 applyAlignment="0">
      <protection/>
    </xf>
    <xf numFmtId="0" fontId="9" fillId="0" borderId="0" applyAlignment="0"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37" fontId="4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9" fillId="0" borderId="0">
      <alignment wrapText="1"/>
      <protection/>
    </xf>
    <xf numFmtId="0" fontId="9" fillId="0" borderId="0" applyAlignment="0"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7" fillId="0" borderId="5">
      <alignment/>
      <protection/>
    </xf>
    <xf numFmtId="0" fontId="17" fillId="0" borderId="0" applyNumberFormat="0" applyFont="0" applyFill="0" applyBorder="0" applyAlignment="0" applyProtection="0"/>
    <xf numFmtId="0" fontId="41" fillId="0" borderId="0">
      <alignment/>
      <protection/>
    </xf>
    <xf numFmtId="0" fontId="18" fillId="0" borderId="0">
      <alignment/>
      <protection/>
    </xf>
    <xf numFmtId="0" fontId="37" fillId="0" borderId="5">
      <alignment/>
      <protection/>
    </xf>
    <xf numFmtId="0" fontId="18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9" fillId="0" borderId="0">
      <alignment wrapText="1"/>
      <protection/>
    </xf>
    <xf numFmtId="0" fontId="39" fillId="0" borderId="0">
      <alignment/>
      <protection/>
    </xf>
    <xf numFmtId="0" fontId="9" fillId="0" borderId="0" applyBorder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9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9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7" fillId="0" borderId="0" applyNumberFormat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6" applyNumberFormat="0" applyFont="0" applyFill="0" applyBorder="0" applyAlignment="0" applyProtection="0"/>
    <xf numFmtId="242" fontId="40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242" fontId="40" fillId="0" borderId="0">
      <alignment/>
      <protection/>
    </xf>
    <xf numFmtId="258" fontId="9" fillId="0" borderId="0">
      <alignment/>
      <protection/>
    </xf>
    <xf numFmtId="342" fontId="10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7" fillId="0" borderId="0" applyNumberFormat="0" applyFon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3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3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179" fontId="46" fillId="0" borderId="0">
      <alignment/>
      <protection/>
    </xf>
    <xf numFmtId="0" fontId="16" fillId="0" borderId="0">
      <alignment/>
      <protection/>
    </xf>
    <xf numFmtId="38" fontId="16" fillId="0" borderId="0">
      <alignment horizontal="right" vertical="top"/>
      <protection/>
    </xf>
    <xf numFmtId="0" fontId="2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" fontId="14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3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14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28" fontId="10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7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228" fontId="10" fillId="0" borderId="0">
      <alignment/>
      <protection/>
    </xf>
    <xf numFmtId="3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 applyBorder="0" applyProtection="0">
      <alignment/>
    </xf>
    <xf numFmtId="0" fontId="36" fillId="0" borderId="0">
      <alignment/>
      <protection/>
    </xf>
    <xf numFmtId="0" fontId="19" fillId="0" borderId="0">
      <alignment/>
      <protection/>
    </xf>
    <xf numFmtId="179" fontId="4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 applyBorder="0" applyProtection="0">
      <alignment/>
    </xf>
    <xf numFmtId="15" fontId="9" fillId="0" borderId="0">
      <alignment horizontal="center" vertical="center"/>
      <protection/>
    </xf>
    <xf numFmtId="199" fontId="10" fillId="0" borderId="0">
      <alignment/>
      <protection/>
    </xf>
    <xf numFmtId="199" fontId="10" fillId="0" borderId="0">
      <alignment/>
      <protection/>
    </xf>
    <xf numFmtId="206" fontId="1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9" fillId="0" borderId="0">
      <alignment vertical="top"/>
      <protection/>
    </xf>
    <xf numFmtId="0" fontId="10" fillId="0" borderId="0">
      <alignment/>
      <protection/>
    </xf>
    <xf numFmtId="179" fontId="40" fillId="0" borderId="0">
      <alignment/>
      <protection/>
    </xf>
    <xf numFmtId="3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21" fillId="0" borderId="0">
      <alignment horizontal="centerContinuous"/>
      <protection/>
    </xf>
    <xf numFmtId="0" fontId="31" fillId="0" borderId="0">
      <alignment/>
      <protection locked="0"/>
    </xf>
    <xf numFmtId="0" fontId="31" fillId="0" borderId="0">
      <alignment/>
      <protection/>
    </xf>
    <xf numFmtId="0" fontId="21" fillId="0" borderId="0">
      <alignment/>
      <protection/>
    </xf>
    <xf numFmtId="229" fontId="13" fillId="0" borderId="0">
      <alignment horizontal="left" vertical="top" wrapText="1"/>
      <protection/>
    </xf>
    <xf numFmtId="229" fontId="13" fillId="0" borderId="0">
      <alignment horizontal="center"/>
      <protection/>
    </xf>
    <xf numFmtId="229" fontId="13" fillId="0" borderId="0">
      <alignment horizontal="center" wrapText="1"/>
      <protection/>
    </xf>
    <xf numFmtId="0" fontId="31" fillId="0" borderId="0">
      <alignment/>
      <protection locked="0"/>
    </xf>
    <xf numFmtId="0" fontId="31" fillId="0" borderId="0">
      <alignment/>
      <protection/>
    </xf>
    <xf numFmtId="229" fontId="13" fillId="0" borderId="0">
      <alignment horizontal="center" wrapText="1"/>
      <protection/>
    </xf>
    <xf numFmtId="0" fontId="31" fillId="0" borderId="0">
      <alignment/>
      <protection/>
    </xf>
    <xf numFmtId="0" fontId="31" fillId="0" borderId="0">
      <alignment/>
      <protection/>
    </xf>
    <xf numFmtId="229" fontId="13" fillId="0" borderId="0">
      <alignment horizontal="center"/>
      <protection/>
    </xf>
    <xf numFmtId="229" fontId="13" fillId="0" borderId="0">
      <alignment horizontal="center"/>
      <protection/>
    </xf>
    <xf numFmtId="229" fontId="13" fillId="0" borderId="0">
      <alignment horizontal="center"/>
      <protection/>
    </xf>
    <xf numFmtId="229" fontId="13" fillId="0" borderId="0">
      <alignment horizontal="center"/>
      <protection/>
    </xf>
    <xf numFmtId="229" fontId="13" fillId="0" borderId="0">
      <alignment horizontal="center"/>
      <protection/>
    </xf>
    <xf numFmtId="4" fontId="51" fillId="0" borderId="0">
      <alignment horizontal="righ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9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206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3" fontId="16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52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234" fontId="10" fillId="0" borderId="0">
      <alignment/>
      <protection/>
    </xf>
    <xf numFmtId="0" fontId="5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229" fontId="9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179" fontId="49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206" fontId="1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179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270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350" fontId="4" fillId="0" borderId="0" applyFont="0" applyFill="0" applyBorder="0" applyAlignment="0" applyProtection="0"/>
    <xf numFmtId="267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351" fontId="9" fillId="0" borderId="0" applyFont="0" applyFill="0" applyBorder="0" applyAlignment="0" applyProtection="0"/>
    <xf numFmtId="264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96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341" fontId="10" fillId="0" borderId="0" applyFont="0" applyFill="0" applyBorder="0" applyAlignment="0" applyProtection="0"/>
    <xf numFmtId="352" fontId="9" fillId="0" borderId="0" applyFont="0" applyFill="0" applyBorder="0" applyAlignment="0" applyProtection="0"/>
    <xf numFmtId="342" fontId="4" fillId="0" borderId="0" applyFont="0" applyFill="0" applyBorder="0" applyAlignment="0" applyProtection="0"/>
    <xf numFmtId="314" fontId="9" fillId="0" borderId="0" applyFont="0" applyFill="0" applyBorder="0" applyAlignment="0" applyProtection="0"/>
    <xf numFmtId="228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346" fontId="10" fillId="0" borderId="0" applyFont="0" applyFill="0" applyBorder="0" applyAlignment="0" applyProtection="0"/>
    <xf numFmtId="255" fontId="9" fillId="0" borderId="0" applyFont="0" applyFill="0" applyBorder="0" applyAlignment="0" applyProtection="0"/>
    <xf numFmtId="197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10" fontId="9" fillId="0" borderId="0" applyFont="0" applyFill="0" applyBorder="0" applyAlignment="0" applyProtection="0"/>
    <xf numFmtId="272" fontId="10" fillId="0" borderId="0" applyFont="0" applyFill="0" applyBorder="0" applyAlignment="0" applyProtection="0"/>
    <xf numFmtId="353" fontId="9" fillId="0" borderId="0" applyFont="0" applyFill="0" applyBorder="0" applyAlignment="0" applyProtection="0"/>
    <xf numFmtId="343" fontId="4" fillId="0" borderId="0" applyFont="0" applyFill="0" applyBorder="0" applyAlignment="0" applyProtection="0"/>
    <xf numFmtId="26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32" fontId="9" fillId="0" borderId="0" applyFont="0" applyFill="0" applyBorder="0" applyAlignment="0" applyProtection="0"/>
    <xf numFmtId="275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263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4" fontId="56" fillId="0" borderId="0">
      <alignment/>
      <protection locked="0"/>
    </xf>
    <xf numFmtId="4" fontId="56" fillId="0" borderId="0">
      <alignment/>
      <protection locked="0"/>
    </xf>
    <xf numFmtId="4" fontId="9" fillId="0" borderId="0">
      <alignment/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Protection="0">
      <alignment/>
    </xf>
    <xf numFmtId="9" fontId="17" fillId="0" borderId="0" applyFont="0" applyFill="0" applyProtection="0">
      <alignment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342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68" fontId="10" fillId="0" borderId="0" applyFill="0" applyBorder="0" applyAlignment="0">
      <protection/>
    </xf>
    <xf numFmtId="268" fontId="10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0" fontId="10" fillId="0" borderId="0" applyFill="0" applyBorder="0" applyAlignment="0">
      <protection/>
    </xf>
    <xf numFmtId="260" fontId="10" fillId="0" borderId="0" applyFill="0" applyBorder="0" applyAlignment="0">
      <protection/>
    </xf>
    <xf numFmtId="263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270" fontId="10" fillId="0" borderId="0" applyFill="0" applyBorder="0" applyAlignment="0">
      <protection/>
    </xf>
    <xf numFmtId="271" fontId="10" fillId="0" borderId="0" applyFill="0" applyBorder="0" applyAlignment="0">
      <protection/>
    </xf>
    <xf numFmtId="271" fontId="10" fillId="0" borderId="0" applyFill="0" applyBorder="0" applyAlignment="0">
      <protection/>
    </xf>
    <xf numFmtId="344" fontId="10" fillId="0" borderId="0" applyFill="0" applyBorder="0" applyAlignment="0">
      <protection/>
    </xf>
    <xf numFmtId="344" fontId="10" fillId="0" borderId="0" applyFill="0" applyBorder="0" applyAlignment="0">
      <protection/>
    </xf>
    <xf numFmtId="265" fontId="10" fillId="0" borderId="0" applyFill="0" applyBorder="0" applyAlignment="0">
      <protection/>
    </xf>
    <xf numFmtId="265" fontId="10" fillId="0" borderId="0" applyFill="0" applyBorder="0" applyAlignment="0">
      <protection/>
    </xf>
    <xf numFmtId="268" fontId="10" fillId="0" borderId="0" applyFill="0" applyBorder="0" applyAlignment="0">
      <protection/>
    </xf>
    <xf numFmtId="253" fontId="10" fillId="0" borderId="0" applyFill="0" applyBorder="0" applyAlignment="0">
      <protection/>
    </xf>
    <xf numFmtId="253" fontId="10" fillId="0" borderId="0" applyFill="0" applyBorder="0" applyAlignment="0">
      <protection/>
    </xf>
    <xf numFmtId="256" fontId="10" fillId="0" borderId="0" applyFill="0" applyBorder="0" applyAlignment="0">
      <protection/>
    </xf>
    <xf numFmtId="349" fontId="10" fillId="0" borderId="0" applyFill="0" applyBorder="0" applyAlignment="0">
      <protection/>
    </xf>
    <xf numFmtId="274" fontId="10" fillId="0" borderId="0" applyFill="0" applyBorder="0" applyAlignment="0">
      <protection/>
    </xf>
    <xf numFmtId="179" fontId="13" fillId="0" borderId="0" applyFill="0" applyBorder="0" applyAlignment="0">
      <protection/>
    </xf>
    <xf numFmtId="353" fontId="4" fillId="0" borderId="0" applyFill="0" applyBorder="0" applyAlignment="0">
      <protection/>
    </xf>
    <xf numFmtId="343" fontId="4" fillId="0" borderId="0" applyFill="0" applyBorder="0" applyAlignment="0">
      <protection/>
    </xf>
    <xf numFmtId="261" fontId="10" fillId="0" borderId="0" applyFill="0" applyBorder="0" applyAlignment="0">
      <protection/>
    </xf>
    <xf numFmtId="261" fontId="10" fillId="0" borderId="0" applyFill="0" applyBorder="0" applyAlignment="0">
      <protection/>
    </xf>
    <xf numFmtId="264" fontId="10" fillId="0" borderId="0" applyFill="0" applyBorder="0" applyAlignment="0">
      <protection/>
    </xf>
    <xf numFmtId="233" fontId="10" fillId="0" borderId="0" applyFill="0" applyBorder="0" applyAlignment="0">
      <protection/>
    </xf>
    <xf numFmtId="233" fontId="10" fillId="0" borderId="0" applyFill="0" applyBorder="0" applyAlignment="0">
      <protection/>
    </xf>
    <xf numFmtId="200" fontId="10" fillId="0" borderId="0" applyFill="0" applyBorder="0" applyAlignment="0">
      <protection/>
    </xf>
    <xf numFmtId="49" fontId="25" fillId="0" borderId="0" applyFill="0" applyBorder="0" applyAlignment="0">
      <protection/>
    </xf>
    <xf numFmtId="272" fontId="10" fillId="0" borderId="0" applyFill="0" applyBorder="0" applyAlignment="0">
      <protection/>
    </xf>
    <xf numFmtId="272" fontId="10" fillId="0" borderId="0" applyFill="0" applyBorder="0" applyAlignment="0">
      <protection/>
    </xf>
    <xf numFmtId="272" fontId="10" fillId="0" borderId="0" applyFill="0" applyBorder="0" applyAlignment="0">
      <protection/>
    </xf>
    <xf numFmtId="353" fontId="9" fillId="0" borderId="0" applyFill="0" applyBorder="0" applyAlignment="0">
      <protection/>
    </xf>
    <xf numFmtId="343" fontId="4" fillId="0" borderId="0" applyFill="0" applyBorder="0" applyAlignment="0">
      <protection/>
    </xf>
    <xf numFmtId="266" fontId="10" fillId="0" borderId="0" applyFill="0" applyBorder="0" applyAlignment="0">
      <protection/>
    </xf>
    <xf numFmtId="266" fontId="10" fillId="0" borderId="0" applyFill="0" applyBorder="0" applyAlignment="0">
      <protection/>
    </xf>
    <xf numFmtId="185" fontId="10" fillId="0" borderId="0" applyFill="0" applyBorder="0" applyAlignment="0">
      <protection/>
    </xf>
    <xf numFmtId="332" fontId="9" fillId="0" borderId="0" applyFill="0" applyBorder="0" applyAlignment="0">
      <protection/>
    </xf>
    <xf numFmtId="275" fontId="10" fillId="0" borderId="0" applyFill="0" applyBorder="0" applyAlignment="0">
      <protection/>
    </xf>
    <xf numFmtId="0" fontId="25" fillId="0" borderId="0" applyFill="0" applyBorder="0" applyAlignment="0">
      <protection/>
    </xf>
    <xf numFmtId="272" fontId="10" fillId="0" borderId="0" applyFill="0" applyBorder="0" applyAlignment="0">
      <protection/>
    </xf>
    <xf numFmtId="342" fontId="10" fillId="0" borderId="0" applyFill="0" applyBorder="0" applyAlignment="0">
      <protection/>
    </xf>
    <xf numFmtId="353" fontId="9" fillId="0" borderId="0" applyFill="0" applyBorder="0" applyAlignment="0">
      <protection/>
    </xf>
    <xf numFmtId="343" fontId="4" fillId="0" borderId="0" applyFill="0" applyBorder="0" applyAlignment="0">
      <protection/>
    </xf>
    <xf numFmtId="266" fontId="10" fillId="0" borderId="0" applyFill="0" applyBorder="0" applyAlignment="0">
      <protection/>
    </xf>
    <xf numFmtId="266" fontId="10" fillId="0" borderId="0" applyFill="0" applyBorder="0" applyAlignment="0">
      <protection/>
    </xf>
    <xf numFmtId="185" fontId="10" fillId="0" borderId="0" applyFill="0" applyBorder="0" applyAlignment="0">
      <protection/>
    </xf>
    <xf numFmtId="332" fontId="9" fillId="0" borderId="0" applyFill="0" applyBorder="0" applyAlignment="0">
      <protection/>
    </xf>
    <xf numFmtId="275" fontId="10" fillId="0" borderId="0" applyFill="0" applyBorder="0" applyAlignment="0">
      <protection/>
    </xf>
    <xf numFmtId="342" fontId="10" fillId="0" borderId="0" applyFill="0" applyBorder="0" applyAlignment="0">
      <protection/>
    </xf>
    <xf numFmtId="273" fontId="10" fillId="0" borderId="0" applyFill="0" applyBorder="0" applyAlignment="0">
      <protection/>
    </xf>
    <xf numFmtId="273" fontId="10" fillId="0" borderId="0" applyFill="0" applyBorder="0" applyAlignment="0">
      <protection/>
    </xf>
    <xf numFmtId="273" fontId="10" fillId="0" borderId="0" applyFill="0" applyBorder="0" applyAlignment="0">
      <protection/>
    </xf>
    <xf numFmtId="350" fontId="4" fillId="0" borderId="0" applyFill="0" applyBorder="0" applyAlignment="0">
      <protection/>
    </xf>
    <xf numFmtId="267" fontId="10" fillId="0" borderId="0" applyFill="0" applyBorder="0" applyAlignment="0">
      <protection/>
    </xf>
    <xf numFmtId="267" fontId="10" fillId="0" borderId="0" applyFill="0" applyBorder="0" applyAlignment="0">
      <protection/>
    </xf>
    <xf numFmtId="269" fontId="10" fillId="0" borderId="0" applyFill="0" applyBorder="0" applyAlignment="0">
      <protection/>
    </xf>
    <xf numFmtId="230" fontId="10" fillId="0" borderId="0" applyFill="0" applyBorder="0" applyAlignment="0">
      <protection/>
    </xf>
    <xf numFmtId="230" fontId="10" fillId="0" borderId="0" applyFill="0" applyBorder="0" applyAlignment="0">
      <protection/>
    </xf>
    <xf numFmtId="232" fontId="10" fillId="0" borderId="0" applyFill="0" applyBorder="0" applyAlignment="0">
      <protection/>
    </xf>
    <xf numFmtId="276" fontId="10" fillId="0" borderId="0" applyFill="0" applyBorder="0" applyAlignment="0">
      <protection/>
    </xf>
    <xf numFmtId="0" fontId="25" fillId="0" borderId="0" applyFill="0" applyBorder="0" applyAlignment="0">
      <protection/>
    </xf>
    <xf numFmtId="273" fontId="10" fillId="0" borderId="0" applyFill="0" applyBorder="0" applyAlignment="0">
      <protection/>
    </xf>
    <xf numFmtId="350" fontId="4" fillId="0" borderId="0" applyFill="0" applyBorder="0" applyAlignment="0">
      <protection/>
    </xf>
    <xf numFmtId="267" fontId="10" fillId="0" borderId="0" applyFill="0" applyBorder="0" applyAlignment="0">
      <protection/>
    </xf>
    <xf numFmtId="267" fontId="10" fillId="0" borderId="0" applyFill="0" applyBorder="0" applyAlignment="0">
      <protection/>
    </xf>
    <xf numFmtId="269" fontId="10" fillId="0" borderId="0" applyFill="0" applyBorder="0" applyAlignment="0">
      <protection/>
    </xf>
    <xf numFmtId="230" fontId="10" fillId="0" borderId="0" applyFill="0" applyBorder="0" applyAlignment="0">
      <protection/>
    </xf>
    <xf numFmtId="230" fontId="10" fillId="0" borderId="0" applyFill="0" applyBorder="0" applyAlignment="0">
      <protection/>
    </xf>
    <xf numFmtId="232" fontId="10" fillId="0" borderId="0" applyFill="0" applyBorder="0" applyAlignment="0">
      <protection/>
    </xf>
    <xf numFmtId="276" fontId="10" fillId="0" borderId="0" applyFill="0" applyBorder="0" applyAlignment="0">
      <protection/>
    </xf>
  </cellStyleXfs>
  <cellXfs count="53">
    <xf numFmtId="0" fontId="0" fillId="0" borderId="0" xfId="0" applyAlignment="1">
      <alignment/>
    </xf>
    <xf numFmtId="0" fontId="23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7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4" fillId="0" borderId="8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3" fontId="4" fillId="0" borderId="8" xfId="0" applyNumberFormat="1" applyFont="1" applyAlignment="1">
      <alignment horizontal="right"/>
    </xf>
    <xf numFmtId="3" fontId="4" fillId="0" borderId="9" xfId="0" applyNumberFormat="1" applyFont="1" applyAlignment="1">
      <alignment/>
    </xf>
    <xf numFmtId="3" fontId="4" fillId="0" borderId="10" xfId="0" applyNumberFormat="1" applyFont="1" applyAlignment="1">
      <alignment/>
    </xf>
    <xf numFmtId="3" fontId="7" fillId="0" borderId="9" xfId="0" applyNumberFormat="1" applyFont="1" applyAlignment="1">
      <alignment/>
    </xf>
    <xf numFmtId="3" fontId="7" fillId="0" borderId="7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justify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justify"/>
    </xf>
    <xf numFmtId="3" fontId="4" fillId="0" borderId="9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8" xfId="0" applyNumberFormat="1" applyFont="1" applyAlignment="1">
      <alignment horizontal="justify"/>
    </xf>
    <xf numFmtId="17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4" fillId="0" borderId="9" xfId="0" applyNumberFormat="1" applyFont="1" applyAlignment="1">
      <alignment horizontal="left"/>
    </xf>
    <xf numFmtId="3" fontId="4" fillId="0" borderId="7" xfId="0" applyNumberFormat="1" applyFont="1" applyAlignment="1">
      <alignment horizontal="left"/>
    </xf>
    <xf numFmtId="16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7" fontId="4" fillId="0" borderId="1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4" fillId="0" borderId="7" xfId="0" applyNumberFormat="1" applyFont="1" applyAlignment="1">
      <alignment horizontal="right"/>
    </xf>
    <xf numFmtId="37" fontId="4" fillId="0" borderId="7" xfId="0" applyNumberFormat="1" applyFont="1" applyAlignment="1">
      <alignment/>
    </xf>
  </cellXfs>
  <cellStyles count="3425">
    <cellStyle name="Normal" xfId="0"/>
    <cellStyle name="?? [0.00]_PERSONAL" xfId="15"/>
    <cellStyle name="?? [0]_~ME0439" xfId="16"/>
    <cellStyle name="?? [0]_~ME3B27" xfId="17"/>
    <cellStyle name="?? [0]_1" xfId="18"/>
    <cellStyle name="?? [0]_8dsummary2" xfId="19"/>
    <cellStyle name="?? [0]_Cqip33W" xfId="20"/>
    <cellStyle name="?? [0]_Ecn04" xfId="21"/>
    <cellStyle name="?? [0]_PERSONAL" xfId="22"/>
    <cellStyle name="?? [0]_PLDT" xfId="23"/>
    <cellStyle name="?? [0]_PLDT_1" xfId="24"/>
    <cellStyle name="?? [0]_PLDT_qra1011" xfId="25"/>
    <cellStyle name="?? [0]_PLDT_RESULTS" xfId="26"/>
    <cellStyle name="?? [0]_PM9804" xfId="27"/>
    <cellStyle name="?? [0]_qra1011" xfId="28"/>
    <cellStyle name="?? [0]_RESULTS" xfId="29"/>
    <cellStyle name="?? [0]_RESULTS_1" xfId="30"/>
    <cellStyle name="???? [0.00]_PERSONAL" xfId="31"/>
    <cellStyle name="????_PERSONAL" xfId="32"/>
    <cellStyle name="???[0]_1" xfId="33"/>
    <cellStyle name="???[0]_7300W" xfId="34"/>
    <cellStyle name="???[0]_7300W " xfId="35"/>
    <cellStyle name="???[0]_7300W _RESULTS" xfId="36"/>
    <cellStyle name="???[0]_7300W_RESULTS" xfId="37"/>
    <cellStyle name="???[0]_Cqip33W" xfId="38"/>
    <cellStyle name="???[0]_FIN 7300W -W12" xfId="39"/>
    <cellStyle name="???[0]_FIN 7300W -W13" xfId="40"/>
    <cellStyle name="???[0]_FIN 7300W -W16" xfId="41"/>
    <cellStyle name="???[0]_FIN 7300W -W17" xfId="42"/>
    <cellStyle name="???[0]_FIN-7300W " xfId="43"/>
    <cellStyle name="???[0]_PERSONAL" xfId="44"/>
    <cellStyle name="???[0]_PLDT" xfId="45"/>
    <cellStyle name="???[0]_qra1011" xfId="46"/>
    <cellStyle name="???[0]_RESULTS" xfId="47"/>
    <cellStyle name="???_1" xfId="48"/>
    <cellStyle name="???_7300W" xfId="49"/>
    <cellStyle name="???_7300W " xfId="50"/>
    <cellStyle name="???_7300W _RESULTS" xfId="51"/>
    <cellStyle name="???_7300W_RESULTS" xfId="52"/>
    <cellStyle name="???_Cqip33W" xfId="53"/>
    <cellStyle name="???_FIN 7300W -W12" xfId="54"/>
    <cellStyle name="???_FIN 7300W -W13" xfId="55"/>
    <cellStyle name="???_FIN 7300W -W16" xfId="56"/>
    <cellStyle name="???_FIN 7300W -W17" xfId="57"/>
    <cellStyle name="???_FIN-7300W " xfId="58"/>
    <cellStyle name="???_PERSONAL" xfId="59"/>
    <cellStyle name="???_PLDT" xfId="60"/>
    <cellStyle name="???_qra1011" xfId="61"/>
    <cellStyle name="???_RESULTS" xfId="62"/>
    <cellStyle name="??[0]_7300W" xfId="63"/>
    <cellStyle name="??[0]_7300W " xfId="64"/>
    <cellStyle name="??[0]_7300W _RESULTS" xfId="65"/>
    <cellStyle name="??[0]_7300W_RESULTS" xfId="66"/>
    <cellStyle name="??[0]_FIN 7300W -W12" xfId="67"/>
    <cellStyle name="??[0]_FIN 7300W -W13" xfId="68"/>
    <cellStyle name="??[0]_FIN 7300W -W16" xfId="69"/>
    <cellStyle name="??[0]_FIN 7300W -W17" xfId="70"/>
    <cellStyle name="??[0]_FIN-7300W " xfId="71"/>
    <cellStyle name="??_??" xfId="72"/>
    <cellStyle name="??_???" xfId="73"/>
    <cellStyle name="??_?????" xfId="74"/>
    <cellStyle name="??_????? (2)" xfId="75"/>
    <cellStyle name="??_~ME0439" xfId="76"/>
    <cellStyle name="??_~ME3B27" xfId="77"/>
    <cellStyle name="??_~ME3B27_Inc-Chin (Final Station)" xfId="78"/>
    <cellStyle name="??_1" xfId="79"/>
    <cellStyle name="??_1_Inc-Chin (Final Station)" xfId="80"/>
    <cellStyle name="??_1000REW" xfId="81"/>
    <cellStyle name="??_1000REW_1" xfId="82"/>
    <cellStyle name="??_1100W" xfId="83"/>
    <cellStyle name="??_6000P" xfId="84"/>
    <cellStyle name="??_6000P_1" xfId="85"/>
    <cellStyle name="??_6000W" xfId="86"/>
    <cellStyle name="??_7300W" xfId="87"/>
    <cellStyle name="??_7300W " xfId="88"/>
    <cellStyle name="??_7300W _Inc-Chin (Final Station)" xfId="89"/>
    <cellStyle name="??_7300W _RESULTS" xfId="90"/>
    <cellStyle name="??_7300W_Inc-Chin (Final Station)" xfId="91"/>
    <cellStyle name="??_7300W_RESULTS" xfId="92"/>
    <cellStyle name="??_8dsummary2" xfId="93"/>
    <cellStyle name="??_Cqip33W" xfId="94"/>
    <cellStyle name="??_Cqip33W_Inc-Chin (Final Station)" xfId="95"/>
    <cellStyle name="??_Dppm Tracking  W10" xfId="96"/>
    <cellStyle name="??_Ecn04" xfId="97"/>
    <cellStyle name="??_FIN 7300W -W12" xfId="98"/>
    <cellStyle name="??_FIN 7300W -W12_Inc-Chin (Final Station)" xfId="99"/>
    <cellStyle name="??_FIN 7300W -W13" xfId="100"/>
    <cellStyle name="??_FIN 7300W -W13_Inc-Chin (Final Station)" xfId="101"/>
    <cellStyle name="??_FIN 7300W -W16" xfId="102"/>
    <cellStyle name="??_FIN 7300W -W16_Inc-Chin (Final Station)" xfId="103"/>
    <cellStyle name="??_FIN 7300W -W17" xfId="104"/>
    <cellStyle name="??_FIN 7300W -W17_Inc-Chin (Final Station)" xfId="105"/>
    <cellStyle name="??_FIN-7300W " xfId="106"/>
    <cellStyle name="??_FIN-7300W _Inc-Chin (Final Station)" xfId="107"/>
    <cellStyle name="??_FQA??" xfId="108"/>
    <cellStyle name="??_List " xfId="109"/>
    <cellStyle name="??_List _1" xfId="110"/>
    <cellStyle name="??_List _1000REW" xfId="111"/>
    <cellStyle name="??_List _6000P" xfId="112"/>
    <cellStyle name="??_PERSONAL" xfId="113"/>
    <cellStyle name="??_PERSONAL_1" xfId="114"/>
    <cellStyle name="??_PERSONAL_expform" xfId="115"/>
    <cellStyle name="??_PERSONAL_Inc-Chin (Final Station)" xfId="116"/>
    <cellStyle name="??_PERSONAL_Inc-Chin (Final Station)_1" xfId="117"/>
    <cellStyle name="??_PLDT" xfId="118"/>
    <cellStyle name="??_PLDT_~ME0439" xfId="119"/>
    <cellStyle name="??_PLDT_1" xfId="120"/>
    <cellStyle name="??_PLDT_1_Inc-Chin (Final Station)" xfId="121"/>
    <cellStyle name="??_PLDT_1_RESULTS" xfId="122"/>
    <cellStyle name="??_PLDT_2" xfId="123"/>
    <cellStyle name="??_PLDT_8dsummary2" xfId="124"/>
    <cellStyle name="??_PLDT_Inc-Chin (Final Station)" xfId="125"/>
    <cellStyle name="??_PLDT_Inc-Chin (Final Station)_1" xfId="126"/>
    <cellStyle name="??_PLDT_qra1011" xfId="127"/>
    <cellStyle name="??_PLDT_RESULTS" xfId="128"/>
    <cellStyle name="??_PLDT_RESULTS_Inc-Chin (Final Station)" xfId="129"/>
    <cellStyle name="??_PLDT_RESULTS_Inc-Chin (Final Station)_1" xfId="130"/>
    <cellStyle name="??_PM9804" xfId="131"/>
    <cellStyle name="??_qra1011" xfId="132"/>
    <cellStyle name="??_qra1011_Inc-Chin (Final Station)" xfId="133"/>
    <cellStyle name="??_Quality indices" xfId="134"/>
    <cellStyle name="??_RESULTS" xfId="135"/>
    <cellStyle name="??_RESULTS_1" xfId="136"/>
    <cellStyle name="??_RESULTS_1_Inc-Chin (Final Station)" xfId="137"/>
    <cellStyle name="??_RESULTS_Inc-Chin (Final Station)" xfId="138"/>
    <cellStyle name="??_Sheet1" xfId="139"/>
    <cellStyle name="??_Sheet1 (2)" xfId="140"/>
    <cellStyle name="Calc Currency (0)" xfId="141"/>
    <cellStyle name="Calc Currency (0)_~ME0439" xfId="142"/>
    <cellStyle name="Calc Currency (0)_PLDT" xfId="143"/>
    <cellStyle name="Calc Currency (0)_PLDT_~ME1056" xfId="144"/>
    <cellStyle name="Calc Currency (0)_PLDT_1" xfId="145"/>
    <cellStyle name="Calc Currency (0)_PLDT_1_~ME0439" xfId="146"/>
    <cellStyle name="Calc Currency (0)_PLDT_1_RESULTS" xfId="147"/>
    <cellStyle name="Calc Currency (0)_PLDT_PLDT" xfId="148"/>
    <cellStyle name="Calc Currency (0)_PLDT_PLDT_~ME0439" xfId="149"/>
    <cellStyle name="Calc Currency (0)_PLDT_PLDT_RESULTS" xfId="150"/>
    <cellStyle name="Calc Currency (0)_RESULTS" xfId="151"/>
    <cellStyle name="Calc Currency (0)_RESULTS_1" xfId="152"/>
    <cellStyle name="Calc Currency (2)" xfId="153"/>
    <cellStyle name="Calc Currency (2)_PLDT" xfId="154"/>
    <cellStyle name="Calc Currency (2)_PLDT_~ME1056" xfId="155"/>
    <cellStyle name="Calc Currency (2)_PLDT_1" xfId="156"/>
    <cellStyle name="Calc Currency (2)_PLDT_1_~ME0439" xfId="157"/>
    <cellStyle name="Calc Currency (2)_PLDT_1_RESULTS" xfId="158"/>
    <cellStyle name="Calc Currency (2)_PLDT_PLDT" xfId="159"/>
    <cellStyle name="Calc Currency (2)_PLDT_PLDT_~ME0439" xfId="160"/>
    <cellStyle name="Calc Currency (2)_PLDT_PLDT_RESULTS" xfId="161"/>
    <cellStyle name="Calc Percent (0)" xfId="162"/>
    <cellStyle name="Calc Percent (0)_Central US Region SM" xfId="163"/>
    <cellStyle name="Calc Percent (0)_East" xfId="164"/>
    <cellStyle name="Calc Percent (0)_East US Region SM" xfId="165"/>
    <cellStyle name="Calc Percent (0)_PLDT" xfId="166"/>
    <cellStyle name="Calc Percent (0)_PLDT_1" xfId="167"/>
    <cellStyle name="Calc Percent (0)_PLDT_1_~ME0439" xfId="168"/>
    <cellStyle name="Calc Percent (0)_PLDT_1_RESULTS" xfId="169"/>
    <cellStyle name="Calc Percent (0)_PLDT_PLDT" xfId="170"/>
    <cellStyle name="Calc Percent (0)_RESULTS" xfId="171"/>
    <cellStyle name="Calc Percent (0)_West" xfId="172"/>
    <cellStyle name="Calc Percent (0)_West US Region SM" xfId="173"/>
    <cellStyle name="Calc Percent (1)" xfId="174"/>
    <cellStyle name="Calc Percent (1)_~ME0439" xfId="175"/>
    <cellStyle name="Calc Percent (1)_Central US Region SM" xfId="176"/>
    <cellStyle name="Calc Percent (1)_East" xfId="177"/>
    <cellStyle name="Calc Percent (1)_East US Region SM" xfId="178"/>
    <cellStyle name="Calc Percent (1)_PLDT" xfId="179"/>
    <cellStyle name="Calc Percent (1)_PLDT_1" xfId="180"/>
    <cellStyle name="Calc Percent (1)_PLDT_1_~ME0439" xfId="181"/>
    <cellStyle name="Calc Percent (1)_PLDT_1_RESULTS" xfId="182"/>
    <cellStyle name="Calc Percent (1)_RESULTS" xfId="183"/>
    <cellStyle name="Calc Percent (1)_RESULTS_1" xfId="184"/>
    <cellStyle name="Calc Percent (1)_West" xfId="185"/>
    <cellStyle name="Calc Percent (1)_West US Region SM" xfId="186"/>
    <cellStyle name="Calc Percent (2)" xfId="187"/>
    <cellStyle name="Calc Percent (2)_~ME0439" xfId="188"/>
    <cellStyle name="Calc Percent (2)_PLDT" xfId="189"/>
    <cellStyle name="Calc Percent (2)_PLDT_1" xfId="190"/>
    <cellStyle name="Calc Percent (2)_PLDT_1_~ME0439" xfId="191"/>
    <cellStyle name="Calc Percent (2)_PLDT_1_RESULTS" xfId="192"/>
    <cellStyle name="Calc Percent (2)_PLDT_PLDT" xfId="193"/>
    <cellStyle name="Calc Percent (2)_RESULTS" xfId="194"/>
    <cellStyle name="Calc Units (0)" xfId="195"/>
    <cellStyle name="Calc Units (0)_~ME0439" xfId="196"/>
    <cellStyle name="Calc Units (0)_PLDT" xfId="197"/>
    <cellStyle name="Calc Units (0)_PLDT_~ME1056" xfId="198"/>
    <cellStyle name="Calc Units (0)_PLDT_1" xfId="199"/>
    <cellStyle name="Calc Units (0)_PLDT_1_~ME0439" xfId="200"/>
    <cellStyle name="Calc Units (0)_PLDT_1_RESULTS" xfId="201"/>
    <cellStyle name="Calc Units (0)_PLDT_PLDT" xfId="202"/>
    <cellStyle name="Calc Units (0)_PLDT_PLDT_~ME0439" xfId="203"/>
    <cellStyle name="Calc Units (0)_PLDT_PLDT_RESULTS" xfId="204"/>
    <cellStyle name="Calc Units (0)_RESULTS" xfId="205"/>
    <cellStyle name="Calc Units (1)" xfId="206"/>
    <cellStyle name="Calc Units (1)_~ME0439" xfId="207"/>
    <cellStyle name="Calc Units (1)_PLDT" xfId="208"/>
    <cellStyle name="Calc Units (1)_PLDT_~ME0439" xfId="209"/>
    <cellStyle name="Calc Units (1)_PLDT_1" xfId="210"/>
    <cellStyle name="Calc Units (1)_PLDT_1_~ME0439" xfId="211"/>
    <cellStyle name="Calc Units (1)_PLDT_1_RESULTS" xfId="212"/>
    <cellStyle name="Calc Units (1)_PLDT_PLDT" xfId="213"/>
    <cellStyle name="Calc Units (1)_PLDT_PLDT_~ME0439" xfId="214"/>
    <cellStyle name="Calc Units (1)_PLDT_PLDT_RESULTS" xfId="215"/>
    <cellStyle name="Calc Units (1)_PLDT_RESULTS" xfId="216"/>
    <cellStyle name="Calc Units (1)_RESULTS" xfId="217"/>
    <cellStyle name="Calc Units (2)" xfId="218"/>
    <cellStyle name="Calc Units (2)_PLDT" xfId="219"/>
    <cellStyle name="Calc Units (2)_PLDT_~ME1056" xfId="220"/>
    <cellStyle name="Calc Units (2)_PLDT_1" xfId="221"/>
    <cellStyle name="Calc Units (2)_PLDT_1_~ME0439" xfId="222"/>
    <cellStyle name="Calc Units (2)_PLDT_1_RESULTS" xfId="223"/>
    <cellStyle name="Calc Units (2)_PLDT_PLDT" xfId="224"/>
    <cellStyle name="Calc Units (2)_PLDT_PLDT_~ME0439" xfId="225"/>
    <cellStyle name="Calc Units (2)_PLDT_PLDT_RESULTS" xfId="226"/>
    <cellStyle name="Comma" xfId="227"/>
    <cellStyle name="Comma [0]" xfId="228"/>
    <cellStyle name="Comma [0]_#6 Temps &amp; Contractors" xfId="229"/>
    <cellStyle name="Comma [0]_#B P&amp;L Evolution" xfId="230"/>
    <cellStyle name="Comma [0]_#B P&amp;L Evolution_PLDT" xfId="231"/>
    <cellStyle name="Comma [0]_#B P&amp;L Evolution_PLDT_1" xfId="232"/>
    <cellStyle name="Comma [0]_#B P&amp;L Evolution_PLDT_1_RESULTS" xfId="233"/>
    <cellStyle name="Comma [0]_#B P&amp;L Evolution_PLDT_PLDT" xfId="234"/>
    <cellStyle name="Comma [0]_#B P&amp;L Evolution_PLDT_PLDT_RESULTS" xfId="235"/>
    <cellStyle name="Comma [0]_#B P&amp;L Evolution_RESULTS" xfId="236"/>
    <cellStyle name="Comma [0]_118246-004" xfId="237"/>
    <cellStyle name="Comma [0]_12~3SO2" xfId="238"/>
    <cellStyle name="Comma [0]_12~3SO2_BINV" xfId="239"/>
    <cellStyle name="Comma [0]_12~3SO2_PLDT" xfId="240"/>
    <cellStyle name="Comma [0]_127021-003" xfId="241"/>
    <cellStyle name="Comma [0]_129382-005" xfId="242"/>
    <cellStyle name="Comma [0]_137595-004" xfId="243"/>
    <cellStyle name="Comma [0]_137595-3&amp;4 ATHENA" xfId="244"/>
    <cellStyle name="Comma [0]_137829-003" xfId="245"/>
    <cellStyle name="Comma [0]_137829-003 (2)" xfId="246"/>
    <cellStyle name="Comma [0]_142155-001" xfId="247"/>
    <cellStyle name="Comma [0]_142203-002" xfId="248"/>
    <cellStyle name="Comma [0]_142203-003" xfId="249"/>
    <cellStyle name="Comma [0]_172029-002" xfId="250"/>
    <cellStyle name="Comma [0]_172029-002 ONLY" xfId="251"/>
    <cellStyle name="Comma [0]_172029-003" xfId="252"/>
    <cellStyle name="Comma [0]_172030-002" xfId="253"/>
    <cellStyle name="Comma [0]_172030-002 ONLY" xfId="254"/>
    <cellStyle name="Comma [0]_172030-003" xfId="255"/>
    <cellStyle name="Comma [0]_194750-002" xfId="256"/>
    <cellStyle name="Comma [0]_194757-003" xfId="257"/>
    <cellStyle name="Comma [0]_BELLEVUE" xfId="258"/>
    <cellStyle name="Comma [0]_BINV" xfId="259"/>
    <cellStyle name="Comma [0]_BINV_laroux" xfId="260"/>
    <cellStyle name="Comma [0]_By Discipline" xfId="261"/>
    <cellStyle name="Comma [0]_By Discipline_laroux" xfId="262"/>
    <cellStyle name="Comma [0]_CANAL" xfId="263"/>
    <cellStyle name="Comma [0]_CAP SPENDING FCST" xfId="264"/>
    <cellStyle name="Comma [0]_CCOCPX" xfId="265"/>
    <cellStyle name="Comma [0]_Channel Table" xfId="266"/>
    <cellStyle name="Comma [0]_CHARLOTTE" xfId="267"/>
    <cellStyle name="Comma [0]_CmplInv" xfId="268"/>
    <cellStyle name="Comma [0]_cpqqdcst" xfId="269"/>
    <cellStyle name="Comma [0]_DrlgInv" xfId="270"/>
    <cellStyle name="Comma [0]_E&amp;ONW1" xfId="271"/>
    <cellStyle name="Comma [0]_E&amp;ONW2" xfId="272"/>
    <cellStyle name="Comma [0]_E&amp;OOCPX" xfId="273"/>
    <cellStyle name="Comma [0]_F&amp;COCPX" xfId="274"/>
    <cellStyle name="Comma [0]_FCST_CUS" xfId="275"/>
    <cellStyle name="Comma [0]_FIELD TEST" xfId="276"/>
    <cellStyle name="Comma [0]_FluidsInv" xfId="277"/>
    <cellStyle name="Comma [0]_Full Year FY96" xfId="278"/>
    <cellStyle name="Comma [0]_Full Year FY96_BINV" xfId="279"/>
    <cellStyle name="Comma [0]_Full Year FY96_BINV_1" xfId="280"/>
    <cellStyle name="Comma [0]_Full Year FY96_laroux" xfId="281"/>
    <cellStyle name="Comma [0]_Full Year FY96_PLDT" xfId="282"/>
    <cellStyle name="Comma [0]_Full Year FY96_PLDT_1" xfId="283"/>
    <cellStyle name="Comma [0]_Full Year FY96_PLDT_PLDT" xfId="284"/>
    <cellStyle name="Comma [0]_Full Year FY96_PLDT_RESULTS" xfId="285"/>
    <cellStyle name="Comma [0]_HG TEAM RQMTS" xfId="286"/>
    <cellStyle name="Comma [0]_HG TEAM RQMTS (2)" xfId="287"/>
    <cellStyle name="Comma [0]_HILLTOP" xfId="288"/>
    <cellStyle name="Comma [0]_IMWWS CAP" xfId="289"/>
    <cellStyle name="Comma [0]_IMWWS CAP (2)" xfId="290"/>
    <cellStyle name="Comma [0]_Inputs" xfId="291"/>
    <cellStyle name="Comma [0]_ITOCPX" xfId="292"/>
    <cellStyle name="Comma [0]_KB CAPITAL" xfId="293"/>
    <cellStyle name="Comma [0]_laroux" xfId="294"/>
    <cellStyle name="Comma [0]_laroux_1" xfId="295"/>
    <cellStyle name="Comma [0]_laroux_1_~ME0439" xfId="296"/>
    <cellStyle name="Comma [0]_laroux_1_12~3SO2" xfId="297"/>
    <cellStyle name="Comma [0]_laroux_1_8dsummary2" xfId="298"/>
    <cellStyle name="Comma [0]_laroux_1_BINV" xfId="299"/>
    <cellStyle name="Comma [0]_laroux_1_BINV_1" xfId="300"/>
    <cellStyle name="Comma [0]_laroux_1_BINV_1_PLDT" xfId="301"/>
    <cellStyle name="Comma [0]_laroux_1_BINV_BINV" xfId="302"/>
    <cellStyle name="Comma [0]_laroux_1_BINV_PLDT" xfId="303"/>
    <cellStyle name="Comma [0]_laroux_1_BINV_PLDT_1" xfId="304"/>
    <cellStyle name="Comma [0]_laroux_1_BINV_PLDT_PLDT" xfId="305"/>
    <cellStyle name="Comma [0]_laroux_1_BINV_RESULTS" xfId="306"/>
    <cellStyle name="Comma [0]_laroux_1_laroux" xfId="307"/>
    <cellStyle name="Comma [0]_laroux_1_laroux_PLDT" xfId="308"/>
    <cellStyle name="Comma [0]_laroux_1_laroux_PLDT_~ME1056" xfId="309"/>
    <cellStyle name="Comma [0]_laroux_1_laroux_PLDT_1" xfId="310"/>
    <cellStyle name="Comma [0]_laroux_1_laroux_PLDT_1_RESULTS" xfId="311"/>
    <cellStyle name="Comma [0]_laroux_1_laroux_PLDT_PLDT" xfId="312"/>
    <cellStyle name="Comma [0]_laroux_1_laroux_PLDT_PLDT_RESULTS" xfId="313"/>
    <cellStyle name="Comma [0]_laroux_1_laroux_RESULTS" xfId="314"/>
    <cellStyle name="Comma [0]_laroux_1_PERSONAL" xfId="315"/>
    <cellStyle name="Comma [0]_laroux_1_PLDT" xfId="316"/>
    <cellStyle name="Comma [0]_laroux_1_PLDT_1" xfId="317"/>
    <cellStyle name="Comma [0]_laroux_1_PLDT_1_PLDT" xfId="318"/>
    <cellStyle name="Comma [0]_laroux_1_pldt_1_RESULTS" xfId="319"/>
    <cellStyle name="Comma [0]_laroux_1_PLDT_2" xfId="320"/>
    <cellStyle name="Comma [0]_laroux_1_pldt_RESULTS" xfId="321"/>
    <cellStyle name="Comma [0]_laroux_1_RESULTS" xfId="322"/>
    <cellStyle name="Comma [0]_laroux_1_RESULTS_1" xfId="323"/>
    <cellStyle name="Comma [0]_laroux_12~3SO2" xfId="324"/>
    <cellStyle name="Comma [0]_laroux_12~3SO2_BINV" xfId="325"/>
    <cellStyle name="Comma [0]_laroux_12~3SO2_BINV_1" xfId="326"/>
    <cellStyle name="Comma [0]_laroux_12~3SO2_laroux" xfId="327"/>
    <cellStyle name="Comma [0]_laroux_12~3SO2_PLDT" xfId="328"/>
    <cellStyle name="Comma [0]_laroux_12~3SO2_PLDT_1" xfId="329"/>
    <cellStyle name="Comma [0]_laroux_12~3SO2_PLDT_PLDT" xfId="330"/>
    <cellStyle name="Comma [0]_laroux_12~3SO2_PLDT_RESULTS" xfId="331"/>
    <cellStyle name="Comma [0]_laroux_2" xfId="332"/>
    <cellStyle name="Comma [0]_laroux_2_~ME0439" xfId="333"/>
    <cellStyle name="Comma [0]_laroux_2_12~3SO2" xfId="334"/>
    <cellStyle name="Comma [0]_laroux_2_12~3SO2_BINV" xfId="335"/>
    <cellStyle name="Comma [0]_laroux_2_12~3SO2_BINV_1" xfId="336"/>
    <cellStyle name="Comma [0]_laroux_2_12~3SO2_BINV_1_PLDT" xfId="337"/>
    <cellStyle name="Comma [0]_laroux_2_12~3SO2_BINV_1_PLDT_~ME1056" xfId="338"/>
    <cellStyle name="Comma [0]_laroux_2_12~3SO2_BINV_1_PLDT_1" xfId="339"/>
    <cellStyle name="Comma [0]_laroux_2_12~3SO2_BINV_1_PLDT_1_RESULTS" xfId="340"/>
    <cellStyle name="Comma [0]_laroux_2_12~3SO2_BINV_2" xfId="341"/>
    <cellStyle name="Comma [0]_laroux_2_12~3SO2_BINV_2_PLDT" xfId="342"/>
    <cellStyle name="Comma [0]_laroux_2_12~3SO2_BINV_2_RESULTS" xfId="343"/>
    <cellStyle name="Comma [0]_laroux_2_12~3SO2_BINV_BINV" xfId="344"/>
    <cellStyle name="Comma [0]_laroux_2_12~3SO2_BINV_PLDT" xfId="345"/>
    <cellStyle name="Comma [0]_laroux_2_12~3SO2_BINV_PLDT_1" xfId="346"/>
    <cellStyle name="Comma [0]_laroux_2_12~3SO2_BINV_PLDT_1_RESULTS" xfId="347"/>
    <cellStyle name="Comma [0]_laroux_2_12~3SO2_BINV_PLDT_PLDT" xfId="348"/>
    <cellStyle name="Comma [0]_laroux_2_12~3SO2_BINV_RESULTS" xfId="349"/>
    <cellStyle name="Comma [0]_laroux_2_12~3SO2_BINV_RESULTS_1" xfId="350"/>
    <cellStyle name="Comma [0]_laroux_2_12~3SO2_PLDT" xfId="351"/>
    <cellStyle name="Comma [0]_laroux_2_12~3SO2_PLDT_1" xfId="352"/>
    <cellStyle name="Comma [0]_laroux_2_12~3SO2_PLDT_1_RESULTS" xfId="353"/>
    <cellStyle name="Comma [0]_laroux_2_12~3SO2_PLDT_PLDT" xfId="354"/>
    <cellStyle name="Comma [0]_laroux_2_12~3SO2_PLDT_PLDT_RESULTS" xfId="355"/>
    <cellStyle name="Comma [0]_laroux_2_12~3SO2_PLDT_RESULTS" xfId="356"/>
    <cellStyle name="Comma [0]_laroux_2_12~3SO2_RESULTS" xfId="357"/>
    <cellStyle name="Comma [0]_laroux_2_8dsummary2" xfId="358"/>
    <cellStyle name="Comma [0]_laroux_2_BINV" xfId="359"/>
    <cellStyle name="Comma [0]_laroux_2_BINV_1" xfId="360"/>
    <cellStyle name="Comma [0]_laroux_2_BINV_1_PLDT" xfId="361"/>
    <cellStyle name="Comma [0]_laroux_2_BINV_1_PLDT_1" xfId="362"/>
    <cellStyle name="Comma [0]_laroux_2_BINV_2" xfId="363"/>
    <cellStyle name="Comma [0]_laroux_2_BINV_3" xfId="364"/>
    <cellStyle name="Comma [0]_laroux_2_BINV_3_PLDT" xfId="365"/>
    <cellStyle name="Comma [0]_laroux_2_BINV_3_RESULTS" xfId="366"/>
    <cellStyle name="Comma [0]_laroux_2_BINV_BINV" xfId="367"/>
    <cellStyle name="Comma [0]_laroux_2_BINV_PLDT" xfId="368"/>
    <cellStyle name="Comma [0]_laroux_2_BINV_PLDT_1" xfId="369"/>
    <cellStyle name="Comma [0]_laroux_2_BINV_PLDT_1_RESULTS" xfId="370"/>
    <cellStyle name="Comma [0]_laroux_2_BINV_PLDT_PLDT" xfId="371"/>
    <cellStyle name="Comma [0]_laroux_2_BINV_PLDT_PLDT_RESULTS" xfId="372"/>
    <cellStyle name="Comma [0]_laroux_2_BINV_PLDT_RESULTS" xfId="373"/>
    <cellStyle name="Comma [0]_laroux_2_BINV_RESULTS" xfId="374"/>
    <cellStyle name="Comma [0]_laroux_2_laroux" xfId="375"/>
    <cellStyle name="Comma [0]_laroux_2_PERSONAL" xfId="376"/>
    <cellStyle name="Comma [0]_laroux_2_pldt" xfId="377"/>
    <cellStyle name="Comma [0]_laroux_2_PLDT_~ME0439" xfId="378"/>
    <cellStyle name="Comma [0]_laroux_2_PLDT_1" xfId="379"/>
    <cellStyle name="Comma [0]_laroux_2_PLDT_2" xfId="380"/>
    <cellStyle name="Comma [0]_laroux_2_PLDT_8dsummary2" xfId="381"/>
    <cellStyle name="Comma [0]_laroux_2_PLDT_PLDT" xfId="382"/>
    <cellStyle name="Comma [0]_laroux_2_PLDT_RESULTS" xfId="383"/>
    <cellStyle name="Comma [0]_laroux_2_RESULTS" xfId="384"/>
    <cellStyle name="Comma [0]_laroux_2_RESULTS_1" xfId="385"/>
    <cellStyle name="Comma [0]_laroux_3" xfId="386"/>
    <cellStyle name="Comma [0]_laroux_3_BINV" xfId="387"/>
    <cellStyle name="Comma [0]_laroux_3_BINV_1" xfId="388"/>
    <cellStyle name="Comma [0]_laroux_3_BINV_1_PLDT" xfId="389"/>
    <cellStyle name="Comma [0]_laroux_3_BINV_1_PLDT_~ME1056" xfId="390"/>
    <cellStyle name="Comma [0]_laroux_3_BINV_1_PLDT_1" xfId="391"/>
    <cellStyle name="Comma [0]_laroux_3_BINV_1_PLDT_1_RESULTS" xfId="392"/>
    <cellStyle name="Comma [0]_laroux_3_BINV_2" xfId="393"/>
    <cellStyle name="Comma [0]_laroux_3_BINV_laroux" xfId="394"/>
    <cellStyle name="Comma [0]_laroux_3_BINV_laroux_PLDT" xfId="395"/>
    <cellStyle name="Comma [0]_laroux_3_BINV_laroux_PLDT_~ME1056" xfId="396"/>
    <cellStyle name="Comma [0]_laroux_3_BINV_laroux_PLDT_PLDT" xfId="397"/>
    <cellStyle name="Comma [0]_laroux_3_BINV_laroux_PLDT_PLDT_RESULTS" xfId="398"/>
    <cellStyle name="Comma [0]_laroux_3_BINV_PLDT" xfId="399"/>
    <cellStyle name="Comma [0]_laroux_3_BINV_PLDT_1" xfId="400"/>
    <cellStyle name="Comma [0]_laroux_3_BINV_PLDT_PLDT" xfId="401"/>
    <cellStyle name="Comma [0]_laroux_3_BINV_RESULTS" xfId="402"/>
    <cellStyle name="Comma [0]_laroux_3_BINV_RESULTS_1" xfId="403"/>
    <cellStyle name="Comma [0]_laroux_3_laroux" xfId="404"/>
    <cellStyle name="Comma [0]_laroux_3_laroux_PLDT" xfId="405"/>
    <cellStyle name="Comma [0]_laroux_3_laroux_PLDT_1" xfId="406"/>
    <cellStyle name="Comma [0]_laroux_3_PLDT" xfId="407"/>
    <cellStyle name="Comma [0]_laroux_3_PLDT_1" xfId="408"/>
    <cellStyle name="Comma [0]_laroux_3_PLDT_1_RESULTS" xfId="409"/>
    <cellStyle name="Comma [0]_laroux_3_PLDT_PLDT" xfId="410"/>
    <cellStyle name="Comma [0]_laroux_3_PLDT_PLDT_RESULTS" xfId="411"/>
    <cellStyle name="Comma [0]_laroux_3_RESULTS" xfId="412"/>
    <cellStyle name="Comma [0]_laroux_4" xfId="413"/>
    <cellStyle name="Comma [0]_laroux_4_PLDT" xfId="414"/>
    <cellStyle name="Comma [0]_laroux_4_PLDT_~ME1056" xfId="415"/>
    <cellStyle name="Comma [0]_laroux_4_PLDT_1" xfId="416"/>
    <cellStyle name="Comma [0]_laroux_4_PLDT_PLDT" xfId="417"/>
    <cellStyle name="Comma [0]_laroux_BINV" xfId="418"/>
    <cellStyle name="Comma [0]_laroux_BINV_1" xfId="419"/>
    <cellStyle name="Comma [0]_laroux_BINV_2" xfId="420"/>
    <cellStyle name="Comma [0]_laroux_BINV_3" xfId="421"/>
    <cellStyle name="Comma [0]_laroux_BINV_laroux" xfId="422"/>
    <cellStyle name="Comma [0]_laroux_BINV_PLDT" xfId="423"/>
    <cellStyle name="Comma [0]_laroux_BINV_PLDT_1" xfId="424"/>
    <cellStyle name="Comma [0]_laroux_BINV_PLDT_PLDT" xfId="425"/>
    <cellStyle name="Comma [0]_laroux_BINV_PLDT_RESULTS" xfId="426"/>
    <cellStyle name="Comma [0]_laroux_BINV_RESULTS" xfId="427"/>
    <cellStyle name="Comma [0]_laroux_laroux" xfId="428"/>
    <cellStyle name="Comma [0]_laroux_MATERAL2" xfId="429"/>
    <cellStyle name="Comma [0]_laroux_MATERAL2_~ME0439" xfId="430"/>
    <cellStyle name="Comma [0]_laroux_MATERAL2_8dsummary2" xfId="431"/>
    <cellStyle name="Comma [0]_laroux_MATERAL2_BINV" xfId="432"/>
    <cellStyle name="Comma [0]_laroux_MATERAL2_BINV_1" xfId="433"/>
    <cellStyle name="Comma [0]_laroux_MATERAL2_BINV_1_PLDT" xfId="434"/>
    <cellStyle name="Comma [0]_laroux_MATERAL2_BINV_1_PLDT_1" xfId="435"/>
    <cellStyle name="Comma [0]_laroux_MATERAL2_BINV_2" xfId="436"/>
    <cellStyle name="Comma [0]_laroux_MATERAL2_BINV_2_~ME1056" xfId="437"/>
    <cellStyle name="Comma [0]_laroux_MATERAL2_BINV_2_PLDT" xfId="438"/>
    <cellStyle name="Comma [0]_laroux_MATERAL2_BINV_2_PLDT_RESULTS" xfId="439"/>
    <cellStyle name="Comma [0]_laroux_MATERAL2_BINV_3" xfId="440"/>
    <cellStyle name="Comma [0]_laroux_MATERAL2_BINV_3_PLDT" xfId="441"/>
    <cellStyle name="Comma [0]_laroux_MATERAL2_BINV_3_RESULTS" xfId="442"/>
    <cellStyle name="Comma [0]_laroux_MATERAL2_BINV_BINV" xfId="443"/>
    <cellStyle name="Comma [0]_laroux_MATERAL2_BINV_PLDT" xfId="444"/>
    <cellStyle name="Comma [0]_laroux_MATERAL2_BINV_PLDT_1" xfId="445"/>
    <cellStyle name="Comma [0]_laroux_MATERAL2_BINV_PLDT_1_RESULTS" xfId="446"/>
    <cellStyle name="Comma [0]_laroux_MATERAL2_BINV_PLDT_PLDT" xfId="447"/>
    <cellStyle name="Comma [0]_laroux_MATERAL2_BINV_PLDT_PLDT_RESULTS" xfId="448"/>
    <cellStyle name="Comma [0]_laroux_MATERAL2_BINV_PLDT_RESULTS" xfId="449"/>
    <cellStyle name="Comma [0]_laroux_MATERAL2_BINV_RESULTS" xfId="450"/>
    <cellStyle name="Comma [0]_laroux_MATERAL2_BINV_RESULTS_1" xfId="451"/>
    <cellStyle name="Comma [0]_laroux_MATERAL2_PERSONAL" xfId="452"/>
    <cellStyle name="Comma [0]_laroux_MATERAL2_pldt" xfId="453"/>
    <cellStyle name="Comma [0]_laroux_MATERAL2_PLDT_~ME0439" xfId="454"/>
    <cellStyle name="Comma [0]_laroux_MATERAL2_PLDT_1" xfId="455"/>
    <cellStyle name="Comma [0]_laroux_MATERAL2_PLDT_2" xfId="456"/>
    <cellStyle name="Comma [0]_laroux_MATERAL2_PLDT_2_RESULTS" xfId="457"/>
    <cellStyle name="Comma [0]_laroux_MATERAL2_PLDT_8dsummary2" xfId="458"/>
    <cellStyle name="Comma [0]_laroux_MATERAL2_PLDT_PLDT" xfId="459"/>
    <cellStyle name="Comma [0]_laroux_MATERAL2_PLDT_PLDT_RESULTS" xfId="460"/>
    <cellStyle name="Comma [0]_laroux_MATERAL2_PLDT_RESULTS" xfId="461"/>
    <cellStyle name="Comma [0]_laroux_MATERAL2_RESULTS" xfId="462"/>
    <cellStyle name="Comma [0]_laroux_MATERAL2_RESULTS_1" xfId="463"/>
    <cellStyle name="Comma [0]_laroux_mud plant bolted" xfId="464"/>
    <cellStyle name="Comma [0]_laroux_mud plant bolted_BINV" xfId="465"/>
    <cellStyle name="Comma [0]_laroux_mud plant bolted_BINV_1" xfId="466"/>
    <cellStyle name="Comma [0]_laroux_mud plant bolted_BINV_1_PLDT" xfId="467"/>
    <cellStyle name="Comma [0]_laroux_mud plant bolted_BINV_1_PLDT_~ME1056" xfId="468"/>
    <cellStyle name="Comma [0]_laroux_mud plant bolted_BINV_1_PLDT_1" xfId="469"/>
    <cellStyle name="Comma [0]_laroux_mud plant bolted_BINV_2" xfId="470"/>
    <cellStyle name="Comma [0]_laroux_mud plant bolted_BINV_laroux" xfId="471"/>
    <cellStyle name="Comma [0]_laroux_mud plant bolted_BINV_laroux_PLDT" xfId="472"/>
    <cellStyle name="Comma [0]_laroux_mud plant bolted_BINV_laroux_PLDT_~ME1056" xfId="473"/>
    <cellStyle name="Comma [0]_laroux_mud plant bolted_BINV_laroux_PLDT_PLDT" xfId="474"/>
    <cellStyle name="Comma [0]_laroux_mud plant bolted_BINV_laroux_PLDT_PLDT_RESULTS" xfId="475"/>
    <cellStyle name="Comma [0]_laroux_mud plant bolted_BINV_PLDT" xfId="476"/>
    <cellStyle name="Comma [0]_laroux_mud plant bolted_BINV_PLDT_1" xfId="477"/>
    <cellStyle name="Comma [0]_laroux_mud plant bolted_BINV_PLDT_PLDT" xfId="478"/>
    <cellStyle name="Comma [0]_laroux_mud plant bolted_BINV_PLDT_PLDT_RESULTS" xfId="479"/>
    <cellStyle name="Comma [0]_laroux_mud plant bolted_BINV_RESULTS" xfId="480"/>
    <cellStyle name="Comma [0]_laroux_mud plant bolted_laroux" xfId="481"/>
    <cellStyle name="Comma [0]_laroux_mud plant bolted_laroux_PLDT" xfId="482"/>
    <cellStyle name="Comma [0]_laroux_mud plant bolted_laroux_PLDT_1" xfId="483"/>
    <cellStyle name="Comma [0]_laroux_mud plant bolted_PLDT" xfId="484"/>
    <cellStyle name="Comma [0]_laroux_mud plant bolted_PLDT_1" xfId="485"/>
    <cellStyle name="Comma [0]_laroux_mud plant bolted_pldt_1_RESULTS" xfId="486"/>
    <cellStyle name="Comma [0]_laroux_mud plant bolted_pldt_RESULTS" xfId="487"/>
    <cellStyle name="Comma [0]_laroux_mud plant bolted_RESULTS" xfId="488"/>
    <cellStyle name="Comma [0]_laroux_PERSONAL" xfId="489"/>
    <cellStyle name="Comma [0]_laroux_PLDT" xfId="490"/>
    <cellStyle name="Comma [0]_laroux_PLDT_1" xfId="491"/>
    <cellStyle name="Comma [0]_laroux_PLDT_PLDT" xfId="492"/>
    <cellStyle name="Comma [0]_laroux_PLDT_PLDT_RESULTS" xfId="493"/>
    <cellStyle name="Comma [0]_MACRO1.XLM" xfId="494"/>
    <cellStyle name="Comma [0]_MATERAL2" xfId="495"/>
    <cellStyle name="Comma [0]_MATERAL2_BINV" xfId="496"/>
    <cellStyle name="Comma [0]_MATERAL2_BINV_1" xfId="497"/>
    <cellStyle name="Comma [0]_MATERAL2_BINV_1_PLDT" xfId="498"/>
    <cellStyle name="Comma [0]_MATERAL2_BINV_1_PLDT_~ME1056" xfId="499"/>
    <cellStyle name="Comma [0]_MATERAL2_BINV_1_PLDT_1" xfId="500"/>
    <cellStyle name="Comma [0]_MATERAL2_BINV_2" xfId="501"/>
    <cellStyle name="Comma [0]_MATERAL2_BINV_laroux" xfId="502"/>
    <cellStyle name="Comma [0]_MATERAL2_BINV_laroux_PLDT" xfId="503"/>
    <cellStyle name="Comma [0]_MATERAL2_BINV_laroux_PLDT_~ME1056" xfId="504"/>
    <cellStyle name="Comma [0]_MATERAL2_BINV_laroux_PLDT_PLDT" xfId="505"/>
    <cellStyle name="Comma [0]_MATERAL2_BINV_laroux_PLDT_PLDT_RESULTS" xfId="506"/>
    <cellStyle name="Comma [0]_MATERAL2_BINV_PLDT" xfId="507"/>
    <cellStyle name="Comma [0]_MATERAL2_BINV_PLDT_1" xfId="508"/>
    <cellStyle name="Comma [0]_MATERAL2_BINV_RESULTS" xfId="509"/>
    <cellStyle name="Comma [0]_MATERAL2_laroux" xfId="510"/>
    <cellStyle name="Comma [0]_MATERAL2_laroux_PLDT" xfId="511"/>
    <cellStyle name="Comma [0]_MATERAL2_laroux_PLDT_1" xfId="512"/>
    <cellStyle name="Comma [0]_MATERAL2_PLDT" xfId="513"/>
    <cellStyle name="Comma [0]_MATERAL2_PLDT_1" xfId="514"/>
    <cellStyle name="Comma [0]_MATERAL2_pldt_1_RESULTS" xfId="515"/>
    <cellStyle name="Comma [0]_MATERAL2_pldt_RESULTS" xfId="516"/>
    <cellStyle name="Comma [0]_MATERAL2_RESULTS" xfId="517"/>
    <cellStyle name="Comma [0]_MBS-HQ" xfId="518"/>
    <cellStyle name="Comma [0]_MKGOCPX" xfId="519"/>
    <cellStyle name="Comma [0]_Mktg Expenses" xfId="520"/>
    <cellStyle name="Comma [0]_Mktg Expenses_laroux" xfId="521"/>
    <cellStyle name="Comma [0]_Mktg Forecast" xfId="522"/>
    <cellStyle name="Comma [0]_Mktg Forecast_laroux" xfId="523"/>
    <cellStyle name="Comma [0]_Mktg Requests" xfId="524"/>
    <cellStyle name="Comma [0]_Mktg Requests_laroux" xfId="525"/>
    <cellStyle name="Comma [0]_MKTTABL" xfId="526"/>
    <cellStyle name="Comma [0]_MOBCPX" xfId="527"/>
    <cellStyle name="Comma [0]_mud plant bolted" xfId="528"/>
    <cellStyle name="Comma [0]_mud plant bolted_~ME0439" xfId="529"/>
    <cellStyle name="Comma [0]_mud plant bolted_8dsummary2" xfId="530"/>
    <cellStyle name="Comma [0]_mud plant bolted_BINV" xfId="531"/>
    <cellStyle name="Comma [0]_mud plant bolted_BINV_1" xfId="532"/>
    <cellStyle name="Comma [0]_mud plant bolted_BINV_1_PLDT" xfId="533"/>
    <cellStyle name="Comma [0]_mud plant bolted_BINV_1_PLDT_1" xfId="534"/>
    <cellStyle name="Comma [0]_mud plant bolted_BINV_2" xfId="535"/>
    <cellStyle name="Comma [0]_mud plant bolted_BINV_2_~ME1056" xfId="536"/>
    <cellStyle name="Comma [0]_mud plant bolted_BINV_2_PLDT" xfId="537"/>
    <cellStyle name="Comma [0]_mud plant bolted_BINV_2_PLDT_RESULTS" xfId="538"/>
    <cellStyle name="Comma [0]_mud plant bolted_BINV_3" xfId="539"/>
    <cellStyle name="Comma [0]_mud plant bolted_BINV_3_PLDT" xfId="540"/>
    <cellStyle name="Comma [0]_mud plant bolted_BINV_3_RESULTS" xfId="541"/>
    <cellStyle name="Comma [0]_mud plant bolted_BINV_BINV" xfId="542"/>
    <cellStyle name="Comma [0]_mud plant bolted_BINV_PLDT" xfId="543"/>
    <cellStyle name="Comma [0]_mud plant bolted_BINV_PLDT_1" xfId="544"/>
    <cellStyle name="Comma [0]_mud plant bolted_BINV_PLDT_1_RESULTS" xfId="545"/>
    <cellStyle name="Comma [0]_mud plant bolted_BINV_PLDT_PLDT" xfId="546"/>
    <cellStyle name="Comma [0]_mud plant bolted_BINV_PLDT_PLDT_RESULTS" xfId="547"/>
    <cellStyle name="Comma [0]_mud plant bolted_BINV_PLDT_RESULTS" xfId="548"/>
    <cellStyle name="Comma [0]_mud plant bolted_BINV_RESULTS" xfId="549"/>
    <cellStyle name="Comma [0]_mud plant bolted_BINV_RESULTS_1" xfId="550"/>
    <cellStyle name="Comma [0]_mud plant bolted_PERSONAL" xfId="551"/>
    <cellStyle name="Comma [0]_mud plant bolted_pldt" xfId="552"/>
    <cellStyle name="Comma [0]_mud plant bolted_PLDT_~ME0439" xfId="553"/>
    <cellStyle name="Comma [0]_mud plant bolted_PLDT_1" xfId="554"/>
    <cellStyle name="Comma [0]_mud plant bolted_PLDT_2" xfId="555"/>
    <cellStyle name="Comma [0]_mud plant bolted_PLDT_2_RESULTS" xfId="556"/>
    <cellStyle name="Comma [0]_mud plant bolted_PLDT_8dsummary2" xfId="557"/>
    <cellStyle name="Comma [0]_mud plant bolted_PLDT_PLDT" xfId="558"/>
    <cellStyle name="Comma [0]_mud plant bolted_PLDT_PLDT_RESULTS" xfId="559"/>
    <cellStyle name="Comma [0]_mud plant bolted_PLDT_RESULTS" xfId="560"/>
    <cellStyle name="Comma [0]_mud plant bolted_RESULTS" xfId="561"/>
    <cellStyle name="Comma [0]_mud plant bolted_RESULTS_1" xfId="562"/>
    <cellStyle name="Comma [0]_MudInv" xfId="563"/>
    <cellStyle name="Comma [0]_MwdInv" xfId="564"/>
    <cellStyle name="Comma [0]_MwdJob" xfId="565"/>
    <cellStyle name="Comma [0]_NON-PCA-OPT BLANK" xfId="566"/>
    <cellStyle name="Comma [0]_OSMOCPX" xfId="567"/>
    <cellStyle name="Comma [0]_P&amp;L" xfId="568"/>
    <cellStyle name="Comma [0]_Page 8" xfId="569"/>
    <cellStyle name="Comma [0]_Page 9" xfId="570"/>
    <cellStyle name="Comma [0]_Payroll YTD" xfId="571"/>
    <cellStyle name="Comma [0]_PCA-OPT BLANK" xfId="572"/>
    <cellStyle name="Comma [0]_PERSONAL" xfId="573"/>
    <cellStyle name="Comma [0]_PERSONAL_~ME0439" xfId="574"/>
    <cellStyle name="Comma [0]_PERSONAL_1" xfId="575"/>
    <cellStyle name="Comma [0]_PERSONAL_8dsummary2" xfId="576"/>
    <cellStyle name="Comma [0]_PERSONAL_BINV" xfId="577"/>
    <cellStyle name="Comma [0]_PERSONAL_laroux" xfId="578"/>
    <cellStyle name="Comma [0]_PERSONAL_PLDT" xfId="579"/>
    <cellStyle name="Comma [0]_PERSONAL_RESULTS" xfId="580"/>
    <cellStyle name="Comma [0]_PERSONAL_RESULTS_1" xfId="581"/>
    <cellStyle name="Comma [0]_PGMKOCPX" xfId="582"/>
    <cellStyle name="Comma [0]_PGNW1" xfId="583"/>
    <cellStyle name="Comma [0]_PGNW2" xfId="584"/>
    <cellStyle name="Comma [0]_PGNWOCPX" xfId="585"/>
    <cellStyle name="Comma [0]_PIPELINE FILL" xfId="586"/>
    <cellStyle name="Comma [0]_PLDT" xfId="587"/>
    <cellStyle name="Comma [0]_pldt_1" xfId="588"/>
    <cellStyle name="Comma [0]_pldt_RESULTS" xfId="589"/>
    <cellStyle name="Comma [0]_Q1 FY96" xfId="590"/>
    <cellStyle name="Comma [0]_Q1 FY96_BINV" xfId="591"/>
    <cellStyle name="Comma [0]_Q1 FY96_BINV_1" xfId="592"/>
    <cellStyle name="Comma [0]_Q1 FY96_laroux" xfId="593"/>
    <cellStyle name="Comma [0]_Q1 FY96_PLDT" xfId="594"/>
    <cellStyle name="Comma [0]_Q1 FY96_PLDT_1" xfId="595"/>
    <cellStyle name="Comma [0]_Q1 FY96_PLDT_PLDT" xfId="596"/>
    <cellStyle name="Comma [0]_Q1 FY96_PLDT_RESULTS" xfId="597"/>
    <cellStyle name="Comma [0]_Q2 FY96" xfId="598"/>
    <cellStyle name="Comma [0]_Q2 FY96_BINV" xfId="599"/>
    <cellStyle name="Comma [0]_Q2 FY96_BINV_1" xfId="600"/>
    <cellStyle name="Comma [0]_Q2 FY96_laroux" xfId="601"/>
    <cellStyle name="Comma [0]_Q2 FY96_PLDT" xfId="602"/>
    <cellStyle name="Comma [0]_Q2 FY96_PLDT_1" xfId="603"/>
    <cellStyle name="Comma [0]_Q2 FY96_PLDT_PLDT" xfId="604"/>
    <cellStyle name="Comma [0]_Q2 FY96_PLDT_RESULTS" xfId="605"/>
    <cellStyle name="Comma [0]_Q3 FY96" xfId="606"/>
    <cellStyle name="Comma [0]_Q3 FY96_BINV" xfId="607"/>
    <cellStyle name="Comma [0]_Q3 FY96_BINV_1" xfId="608"/>
    <cellStyle name="Comma [0]_Q3 FY96_laroux" xfId="609"/>
    <cellStyle name="Comma [0]_Q3 FY96_PLDT" xfId="610"/>
    <cellStyle name="Comma [0]_Q3 FY96_PLDT_1" xfId="611"/>
    <cellStyle name="Comma [0]_Q3 FY96_PLDT_PLDT" xfId="612"/>
    <cellStyle name="Comma [0]_Q3 FY96_PLDT_RESULTS" xfId="613"/>
    <cellStyle name="Comma [0]_Q4 FY96" xfId="614"/>
    <cellStyle name="Comma [0]_Q4 FY96_BINV" xfId="615"/>
    <cellStyle name="Comma [0]_Q4 FY96_BINV_1" xfId="616"/>
    <cellStyle name="Comma [0]_Q4 FY96_laroux" xfId="617"/>
    <cellStyle name="Comma [0]_Q4 FY96_PLDT" xfId="618"/>
    <cellStyle name="Comma [0]_Q4 FY96_PLDT_1" xfId="619"/>
    <cellStyle name="Comma [0]_Q4 FY96_PLDT_PLDT" xfId="620"/>
    <cellStyle name="Comma [0]_Q4 FY96_PLDT_RESULTS" xfId="621"/>
    <cellStyle name="Comma [0]_QTR94_95" xfId="622"/>
    <cellStyle name="Comma [0]_QTR94_95_BINV" xfId="623"/>
    <cellStyle name="Comma [0]_QTR94_95_BINV_1" xfId="624"/>
    <cellStyle name="Comma [0]_QTR94_95_laroux" xfId="625"/>
    <cellStyle name="Comma [0]_QTR94_95_PLDT" xfId="626"/>
    <cellStyle name="Comma [0]_QTR94_95_PLDT_1" xfId="627"/>
    <cellStyle name="Comma [0]_QTR94_95_PLDT_PLDT" xfId="628"/>
    <cellStyle name="Comma [0]_QTR94_95_PLDT_RESULTS" xfId="629"/>
    <cellStyle name="Comma [0]_r1" xfId="630"/>
    <cellStyle name="Comma [0]_r1_BINV" xfId="631"/>
    <cellStyle name="Comma [0]_r1_BINV_1" xfId="632"/>
    <cellStyle name="Comma [0]_r1_laroux" xfId="633"/>
    <cellStyle name="Comma [0]_r1_PLDT" xfId="634"/>
    <cellStyle name="Comma [0]_r1_PLDT_1" xfId="635"/>
    <cellStyle name="Comma [0]_r1_PLDT_PLDT" xfId="636"/>
    <cellStyle name="Comma [0]_r1_PLDT_RESULTS" xfId="637"/>
    <cellStyle name="Comma [0]_RESULTS" xfId="638"/>
    <cellStyle name="Comma [0]_RESULTS_1" xfId="639"/>
    <cellStyle name="Comma [0]_REV 8.0 + PF FCST" xfId="640"/>
    <cellStyle name="Comma [0]_SATOCPX" xfId="641"/>
    <cellStyle name="Comma [0]_Sheet1" xfId="642"/>
    <cellStyle name="Comma [0]_Sheet1_1" xfId="643"/>
    <cellStyle name="Comma [0]_Sheet1_BINV" xfId="644"/>
    <cellStyle name="Comma [0]_Sheet1_BINV_PLDT" xfId="645"/>
    <cellStyle name="Comma [0]_Sheet1_BINV_RESULTS" xfId="646"/>
    <cellStyle name="Comma [0]_Sheet1_Book6" xfId="647"/>
    <cellStyle name="Comma [0]_Sheet1_laroux" xfId="648"/>
    <cellStyle name="Comma [0]_Sheet1_laroux_1" xfId="649"/>
    <cellStyle name="Comma [0]_Sheet1_laroux_BINV" xfId="650"/>
    <cellStyle name="Comma [0]_Sheet1_laroux_BINV_1" xfId="651"/>
    <cellStyle name="Comma [0]_Sheet1_laroux_laroux" xfId="652"/>
    <cellStyle name="Comma [0]_Sheet1_laroux_PLDT" xfId="653"/>
    <cellStyle name="Comma [0]_Sheet1_laroux_PLDT_1" xfId="654"/>
    <cellStyle name="Comma [0]_Sheet1_laroux_PLDT_PLDT" xfId="655"/>
    <cellStyle name="Comma [0]_Sheet1_laroux_PLDT_RESULTS" xfId="656"/>
    <cellStyle name="Comma [0]_Sheet1_PERSONAL" xfId="657"/>
    <cellStyle name="Comma [0]_Sheet1_PERSONAL_1" xfId="658"/>
    <cellStyle name="Comma [0]_Sheet1_PERSONAL_BINV" xfId="659"/>
    <cellStyle name="Comma [0]_Sheet1_PERSONAL_PLDT" xfId="660"/>
    <cellStyle name="Comma [0]_Sheet1_PERSONAL_RESULTS" xfId="661"/>
    <cellStyle name="Comma [0]_Sheet1_PLDT" xfId="662"/>
    <cellStyle name="Comma [0]_Sheet1_RESULTS" xfId="663"/>
    <cellStyle name="Comma [0]_Sheet4" xfId="664"/>
    <cellStyle name="Comma [0]_SUMMARY" xfId="665"/>
    <cellStyle name="Comma [0]_Summary (2)" xfId="666"/>
    <cellStyle name="Comma [0]_SurInv" xfId="667"/>
    <cellStyle name="Comma [0]_SurLog" xfId="668"/>
    <cellStyle name="Comma [0]_TMSNW1" xfId="669"/>
    <cellStyle name="Comma [0]_TMSNW2" xfId="670"/>
    <cellStyle name="Comma [0]_TMSOCPX" xfId="671"/>
    <cellStyle name="Comma [00]" xfId="672"/>
    <cellStyle name="Comma [00]_#6 Temps &amp; Contractors" xfId="673"/>
    <cellStyle name="Comma [00]_#6 Temps &amp; Contractors_PLDT" xfId="674"/>
    <cellStyle name="Comma [00]_#6 Temps &amp; Contractors_PLDT_1" xfId="675"/>
    <cellStyle name="Comma [00]_#6 Temps &amp; Contractors_PLDT_1_RESULTS" xfId="676"/>
    <cellStyle name="Comma [00]_#6 Temps &amp; Contractors_RESULTS" xfId="677"/>
    <cellStyle name="Comma [00]_PLDT" xfId="678"/>
    <cellStyle name="Comma [00]_PLDT_~ME1056" xfId="679"/>
    <cellStyle name="Comma [00]_PLDT_1" xfId="680"/>
    <cellStyle name="Comma [00]_PLDT_1_RESULTS" xfId="681"/>
    <cellStyle name="Comma [00]_PLDT_PLDT" xfId="682"/>
    <cellStyle name="Comma [00]_PLDT_PLDT_RESULTS" xfId="683"/>
    <cellStyle name="Comma [00]_RESULTS" xfId="684"/>
    <cellStyle name="Comma_#6 Temps &amp; Contractors" xfId="685"/>
    <cellStyle name="Comma_#6 Temps &amp; Contractors_PLDT" xfId="686"/>
    <cellStyle name="Comma_#6 Temps &amp; Contractors_PLDT_1" xfId="687"/>
    <cellStyle name="Comma_#6 Temps &amp; Contractors_PLDT_1_RESULTS" xfId="688"/>
    <cellStyle name="Comma_#6 Temps &amp; Contractors_RESULTS" xfId="689"/>
    <cellStyle name="Comma_#B P&amp;L Evolution" xfId="690"/>
    <cellStyle name="Comma_#B P&amp;L Evolution_PLDT" xfId="691"/>
    <cellStyle name="Comma_#B P&amp;L Evolution_PLDT_1" xfId="692"/>
    <cellStyle name="Comma_#B P&amp;L Evolution_PLDT_1_RESULTS" xfId="693"/>
    <cellStyle name="Comma_#B P&amp;L Evolution_PLDT_PLDT" xfId="694"/>
    <cellStyle name="Comma_#B P&amp;L Evolution_PLDT_PLDT_RESULTS" xfId="695"/>
    <cellStyle name="Comma_#B P&amp;L Evolution_PLDT_RESULTS" xfId="696"/>
    <cellStyle name="Comma_#B P&amp;L Evolution_RESULTS" xfId="697"/>
    <cellStyle name="Comma_118246-004" xfId="698"/>
    <cellStyle name="Comma_12~3SO2" xfId="699"/>
    <cellStyle name="Comma_12~3SO2_BINV" xfId="700"/>
    <cellStyle name="Comma_12~3SO2_PLDT" xfId="701"/>
    <cellStyle name="Comma_127021-003" xfId="702"/>
    <cellStyle name="Comma_129382-005" xfId="703"/>
    <cellStyle name="Comma_137595-004" xfId="704"/>
    <cellStyle name="Comma_137595-3&amp;4 ATHENA" xfId="705"/>
    <cellStyle name="Comma_137829-003" xfId="706"/>
    <cellStyle name="Comma_137829-003 (2)" xfId="707"/>
    <cellStyle name="Comma_142155-001" xfId="708"/>
    <cellStyle name="Comma_142203-002" xfId="709"/>
    <cellStyle name="Comma_142203-003" xfId="710"/>
    <cellStyle name="Comma_172029-002" xfId="711"/>
    <cellStyle name="Comma_172029-002 ONLY" xfId="712"/>
    <cellStyle name="Comma_172029-003" xfId="713"/>
    <cellStyle name="Comma_172030-002" xfId="714"/>
    <cellStyle name="Comma_172030-002 ONLY" xfId="715"/>
    <cellStyle name="Comma_172030-003" xfId="716"/>
    <cellStyle name="Comma_194750-002" xfId="717"/>
    <cellStyle name="Comma_194757-003" xfId="718"/>
    <cellStyle name="Comma_1995" xfId="719"/>
    <cellStyle name="Comma_BELLEVUE" xfId="720"/>
    <cellStyle name="Comma_BINV" xfId="721"/>
    <cellStyle name="Comma_BINV_1" xfId="722"/>
    <cellStyle name="Comma_BINV_1_RESULTS" xfId="723"/>
    <cellStyle name="Comma_BINV_laroux" xfId="724"/>
    <cellStyle name="Comma_BINV_RESULTS" xfId="725"/>
    <cellStyle name="Comma_By Discipline" xfId="726"/>
    <cellStyle name="Comma_By Discipline_laroux" xfId="727"/>
    <cellStyle name="Comma_CANAL" xfId="728"/>
    <cellStyle name="Comma_CAP SPENDING FCST" xfId="729"/>
    <cellStyle name="Comma_Capex" xfId="730"/>
    <cellStyle name="Comma_Capex per line" xfId="731"/>
    <cellStyle name="Comma_Capex%rev" xfId="732"/>
    <cellStyle name="Comma_C-Cap intensity" xfId="733"/>
    <cellStyle name="Comma_C-Capex%rev" xfId="734"/>
    <cellStyle name="Comma_CCOCPX" xfId="735"/>
    <cellStyle name="Comma_Channel Table" xfId="736"/>
    <cellStyle name="Comma_CHARLOTTE" xfId="737"/>
    <cellStyle name="Comma_Cht-Capex per line" xfId="738"/>
    <cellStyle name="Comma_Cht-Cum Real Opr Cf" xfId="739"/>
    <cellStyle name="Comma_Cht-Dep%Rev" xfId="740"/>
    <cellStyle name="Comma_Cht-Real Opr Cf" xfId="741"/>
    <cellStyle name="Comma_Cht-Rev dist" xfId="742"/>
    <cellStyle name="Comma_Cht-Rev p line" xfId="743"/>
    <cellStyle name="Comma_Cht-Rev per Staff" xfId="744"/>
    <cellStyle name="Comma_Cht-Staff cost%revenue" xfId="745"/>
    <cellStyle name="Comma_C-Line per Staff" xfId="746"/>
    <cellStyle name="Comma_C-lines distribution" xfId="747"/>
    <cellStyle name="Comma_CmplInv" xfId="748"/>
    <cellStyle name="Comma_C-Orig PLDT lines" xfId="749"/>
    <cellStyle name="Comma_cpqqdcst" xfId="750"/>
    <cellStyle name="Comma_C-Ret on Rev" xfId="751"/>
    <cellStyle name="Comma_C-ROACE" xfId="752"/>
    <cellStyle name="Comma_CROCF" xfId="753"/>
    <cellStyle name="Comma_Cum Real Opr Cf" xfId="754"/>
    <cellStyle name="Comma_Demand Fcst." xfId="755"/>
    <cellStyle name="Comma_Dep%Rev" xfId="756"/>
    <cellStyle name="Comma_DrlgInv" xfId="757"/>
    <cellStyle name="Comma_E&amp;ONW1" xfId="758"/>
    <cellStyle name="Comma_E&amp;ONW2" xfId="759"/>
    <cellStyle name="Comma_E&amp;OOCPX" xfId="760"/>
    <cellStyle name="Comma_EPS" xfId="761"/>
    <cellStyle name="Comma_F&amp;COCPX" xfId="762"/>
    <cellStyle name="Comma_FCST_CUS" xfId="763"/>
    <cellStyle name="Comma_FIELD TEST" xfId="764"/>
    <cellStyle name="Comma_FluidsInv" xfId="765"/>
    <cellStyle name="Comma_Full Year FY96" xfId="766"/>
    <cellStyle name="Comma_Full Year FY96_BINV" xfId="767"/>
    <cellStyle name="Comma_Full Year FY96_BINV_1" xfId="768"/>
    <cellStyle name="Comma_Full Year FY96_laroux" xfId="769"/>
    <cellStyle name="Comma_Full Year FY96_PLDT" xfId="770"/>
    <cellStyle name="Comma_Full Year FY96_PLDT_1" xfId="771"/>
    <cellStyle name="Comma_Full Year FY96_PLDT_PLDT" xfId="772"/>
    <cellStyle name="Comma_Full Year FY96_PLDT_PLDT_RESULTS" xfId="773"/>
    <cellStyle name="Comma_Full Year FY96_PLDT_RESULTS" xfId="774"/>
    <cellStyle name="Comma_HG TEAM RQMTS" xfId="775"/>
    <cellStyle name="Comma_HG TEAM RQMTS (2)" xfId="776"/>
    <cellStyle name="Comma_HILLTOP" xfId="777"/>
    <cellStyle name="Comma_IMWWS CAP" xfId="778"/>
    <cellStyle name="Comma_IMWWS CAP (2)" xfId="779"/>
    <cellStyle name="Comma_Inputs" xfId="780"/>
    <cellStyle name="Comma_IRR" xfId="781"/>
    <cellStyle name="Comma_ITOCPX" xfId="782"/>
    <cellStyle name="Comma_KB CAPITAL" xfId="783"/>
    <cellStyle name="Comma_laroux" xfId="784"/>
    <cellStyle name="Comma_laroux_~ME0439" xfId="785"/>
    <cellStyle name="Comma_laroux_1" xfId="786"/>
    <cellStyle name="Comma_laroux_1_~ME0439" xfId="787"/>
    <cellStyle name="Comma_laroux_1_12~3SO2" xfId="788"/>
    <cellStyle name="Comma_laroux_1_8dsummary2" xfId="789"/>
    <cellStyle name="Comma_laroux_1_BINV" xfId="790"/>
    <cellStyle name="Comma_laroux_1_BINV_1" xfId="791"/>
    <cellStyle name="Comma_laroux_1_BINV_1_PLDT" xfId="792"/>
    <cellStyle name="Comma_laroux_1_BINV_BINV" xfId="793"/>
    <cellStyle name="Comma_laroux_1_BINV_PLDT" xfId="794"/>
    <cellStyle name="Comma_laroux_1_BINV_PLDT_1" xfId="795"/>
    <cellStyle name="Comma_laroux_1_BINV_PLDT_PLDT" xfId="796"/>
    <cellStyle name="Comma_laroux_1_BINV_RESULTS" xfId="797"/>
    <cellStyle name="Comma_laroux_1_laroux" xfId="798"/>
    <cellStyle name="Comma_laroux_1_laroux_PLDT" xfId="799"/>
    <cellStyle name="Comma_laroux_1_laroux_PLDT_1" xfId="800"/>
    <cellStyle name="Comma_laroux_1_laroux_PLDT_PLDT" xfId="801"/>
    <cellStyle name="Comma_laroux_1_pldt" xfId="802"/>
    <cellStyle name="Comma_laroux_1_PLDT_~ME0439" xfId="803"/>
    <cellStyle name="Comma_laroux_1_PLDT_1" xfId="804"/>
    <cellStyle name="Comma_laroux_1_PLDT_1_PLDT" xfId="805"/>
    <cellStyle name="Comma_laroux_1_PLDT_1_PLDT_~ME1056" xfId="806"/>
    <cellStyle name="Comma_laroux_1_PLDT_1_PLDT_8DH98014" xfId="807"/>
    <cellStyle name="Comma_laroux_1_PLDT_1_PLDT_8dp9804001" xfId="808"/>
    <cellStyle name="Comma_laroux_1_PLDT_1_PLDT_8dp9804002" xfId="809"/>
    <cellStyle name="Comma_laroux_1_PLDT_1_PLDT_8dp9804003" xfId="810"/>
    <cellStyle name="Comma_laroux_1_PLDT_1_PLDT_RESULTS" xfId="811"/>
    <cellStyle name="Comma_laroux_1_pldt_1_RESULTS" xfId="812"/>
    <cellStyle name="Comma_laroux_1_PLDT_2" xfId="813"/>
    <cellStyle name="Comma_laroux_1_pldt_2_RESULTS" xfId="814"/>
    <cellStyle name="Comma_laroux_1_PLDT_8dsummary2" xfId="815"/>
    <cellStyle name="Comma_laroux_1_pldt_pldt" xfId="816"/>
    <cellStyle name="Comma_laroux_1_PLDT_RESULTS" xfId="817"/>
    <cellStyle name="Comma_laroux_1_pldt_RESULTS_1" xfId="818"/>
    <cellStyle name="Comma_laroux_1_RESULTS" xfId="819"/>
    <cellStyle name="Comma_laroux_1_RESULTS_1" xfId="820"/>
    <cellStyle name="Comma_laroux_12~3SO2" xfId="821"/>
    <cellStyle name="Comma_laroux_12~3SO2_BINV" xfId="822"/>
    <cellStyle name="Comma_laroux_12~3SO2_BINV_1" xfId="823"/>
    <cellStyle name="Comma_laroux_12~3SO2_laroux" xfId="824"/>
    <cellStyle name="Comma_laroux_12~3SO2_PLDT" xfId="825"/>
    <cellStyle name="Comma_laroux_12~3SO2_PLDT_1" xfId="826"/>
    <cellStyle name="Comma_laroux_12~3SO2_PLDT_PLDT" xfId="827"/>
    <cellStyle name="Comma_laroux_12~3SO2_PLDT_PLDT_RESULTS" xfId="828"/>
    <cellStyle name="Comma_laroux_12~3SO2_PLDT_RESULTS" xfId="829"/>
    <cellStyle name="Comma_laroux_2" xfId="830"/>
    <cellStyle name="Comma_laroux_2_~ME0439" xfId="831"/>
    <cellStyle name="Comma_laroux_2_12~3SO2" xfId="832"/>
    <cellStyle name="Comma_laroux_2_12~3SO2_BINV" xfId="833"/>
    <cellStyle name="Comma_laroux_2_12~3SO2_BINV_1" xfId="834"/>
    <cellStyle name="Comma_laroux_2_12~3SO2_BINV_1_PLDT" xfId="835"/>
    <cellStyle name="Comma_laroux_2_12~3SO2_BINV_1_PLDT_1" xfId="836"/>
    <cellStyle name="Comma_laroux_2_12~3SO2_BINV_2" xfId="837"/>
    <cellStyle name="Comma_laroux_2_12~3SO2_BINV_2_PLDT" xfId="838"/>
    <cellStyle name="Comma_laroux_2_12~3SO2_BINV_2_PLDT_RESULTS" xfId="839"/>
    <cellStyle name="Comma_laroux_2_12~3SO2_BINV_BINV" xfId="840"/>
    <cellStyle name="Comma_laroux_2_12~3SO2_BINV_PLDT" xfId="841"/>
    <cellStyle name="Comma_laroux_2_12~3SO2_BINV_PLDT_1" xfId="842"/>
    <cellStyle name="Comma_laroux_2_12~3SO2_BINV_PLDT_PLDT" xfId="843"/>
    <cellStyle name="Comma_laroux_2_12~3SO2_BINV_RESULTS" xfId="844"/>
    <cellStyle name="Comma_laroux_2_12~3SO2_PLDT" xfId="845"/>
    <cellStyle name="Comma_laroux_2_12~3SO2_PLDT_1" xfId="846"/>
    <cellStyle name="Comma_laroux_2_12~3SO2_PLDT_PLDT" xfId="847"/>
    <cellStyle name="Comma_laroux_2_12~3SO2_PLDT_PLDT_RESULTS" xfId="848"/>
    <cellStyle name="Comma_laroux_2_12~3SO2_PLDT_RESULTS" xfId="849"/>
    <cellStyle name="Comma_laroux_2_12~3SO2_RESULTS" xfId="850"/>
    <cellStyle name="Comma_laroux_2_8dsummary2" xfId="851"/>
    <cellStyle name="Comma_laroux_2_BINV" xfId="852"/>
    <cellStyle name="Comma_laroux_2_BINV_1" xfId="853"/>
    <cellStyle name="Comma_laroux_2_BINV_1_PLDT" xfId="854"/>
    <cellStyle name="Comma_laroux_2_BINV_1_PLDT_1" xfId="855"/>
    <cellStyle name="Comma_laroux_2_BINV_2" xfId="856"/>
    <cellStyle name="Comma_laroux_2_BINV_3" xfId="857"/>
    <cellStyle name="Comma_laroux_2_BINV_3_PLDT" xfId="858"/>
    <cellStyle name="Comma_laroux_2_BINV_3_PLDT_RESULTS" xfId="859"/>
    <cellStyle name="Comma_laroux_2_BINV_BINV" xfId="860"/>
    <cellStyle name="Comma_laroux_2_BINV_PLDT" xfId="861"/>
    <cellStyle name="Comma_laroux_2_BINV_PLDT_1" xfId="862"/>
    <cellStyle name="Comma_laroux_2_BINV_PLDT_PLDT" xfId="863"/>
    <cellStyle name="Comma_laroux_2_BINV_PLDT_PLDT_RESULTS" xfId="864"/>
    <cellStyle name="Comma_laroux_2_BINV_PLDT_RESULTS" xfId="865"/>
    <cellStyle name="Comma_laroux_2_BINV_RESULTS" xfId="866"/>
    <cellStyle name="Comma_laroux_2_laroux" xfId="867"/>
    <cellStyle name="Comma_laroux_2_pldt" xfId="868"/>
    <cellStyle name="Comma_laroux_2_PLDT_~ME0439" xfId="869"/>
    <cellStyle name="Comma_laroux_2_PLDT_1" xfId="870"/>
    <cellStyle name="Comma_laroux_2_pldt_1_pldt" xfId="871"/>
    <cellStyle name="Comma_laroux_2_pldt_1_RESULTS" xfId="872"/>
    <cellStyle name="Comma_laroux_2_PLDT_2" xfId="873"/>
    <cellStyle name="Comma_laroux_2_pldt_2_RESULTS" xfId="874"/>
    <cellStyle name="Comma_laroux_2_PLDT_8dsummary2" xfId="875"/>
    <cellStyle name="Comma_laroux_2_PLDT_PLDT" xfId="876"/>
    <cellStyle name="Comma_laroux_2_PLDT_PLDT_~ME1056" xfId="877"/>
    <cellStyle name="Comma_laroux_2_PLDT_PLDT_8DH98014" xfId="878"/>
    <cellStyle name="Comma_laroux_2_PLDT_PLDT_8dp9804001" xfId="879"/>
    <cellStyle name="Comma_laroux_2_PLDT_PLDT_8dp9804002" xfId="880"/>
    <cellStyle name="Comma_laroux_2_PLDT_PLDT_8dp9804003" xfId="881"/>
    <cellStyle name="Comma_laroux_2_PLDT_PLDT_RESULTS" xfId="882"/>
    <cellStyle name="Comma_laroux_2_PLDT_RESULTS" xfId="883"/>
    <cellStyle name="Comma_laroux_2_RESULTS" xfId="884"/>
    <cellStyle name="Comma_laroux_2_RESULTS_1" xfId="885"/>
    <cellStyle name="Comma_laroux_3" xfId="886"/>
    <cellStyle name="Comma_laroux_3_BINV" xfId="887"/>
    <cellStyle name="Comma_laroux_3_BINV_1" xfId="888"/>
    <cellStyle name="Comma_laroux_3_BINV_1_PLDT" xfId="889"/>
    <cellStyle name="Comma_laroux_3_BINV_1_PLDT_1" xfId="890"/>
    <cellStyle name="Comma_laroux_3_BINV_2" xfId="891"/>
    <cellStyle name="Comma_laroux_3_BINV_laroux" xfId="892"/>
    <cellStyle name="Comma_laroux_3_BINV_laroux_PLDT" xfId="893"/>
    <cellStyle name="Comma_laroux_3_BINV_laroux_PLDT_~ME1056" xfId="894"/>
    <cellStyle name="Comma_laroux_3_BINV_laroux_PLDT_PLDT" xfId="895"/>
    <cellStyle name="Comma_laroux_3_BINV_laroux_PLDT_PLDT_RESULTS" xfId="896"/>
    <cellStyle name="Comma_laroux_3_BINV_PLDT" xfId="897"/>
    <cellStyle name="Comma_laroux_3_BINV_PLDT_1" xfId="898"/>
    <cellStyle name="Comma_laroux_3_BINV_PLDT_PLDT" xfId="899"/>
    <cellStyle name="Comma_laroux_3_BINV_PLDT_PLDT_~ME1056" xfId="900"/>
    <cellStyle name="Comma_laroux_3_BINV_PLDT_PLDT_8DH98014" xfId="901"/>
    <cellStyle name="Comma_laroux_3_BINV_PLDT_PLDT_8dp9804001" xfId="902"/>
    <cellStyle name="Comma_laroux_3_BINV_PLDT_PLDT_8dp9804002" xfId="903"/>
    <cellStyle name="Comma_laroux_3_BINV_PLDT_PLDT_8dp9804003" xfId="904"/>
    <cellStyle name="Comma_laroux_3_BINV_PLDT_PLDT_RESULTS" xfId="905"/>
    <cellStyle name="Comma_laroux_3_BINV_RESULTS" xfId="906"/>
    <cellStyle name="Comma_laroux_3_laroux" xfId="907"/>
    <cellStyle name="Comma_laroux_3_laroux_~ME1056" xfId="908"/>
    <cellStyle name="Comma_laroux_3_laroux_PLDT" xfId="909"/>
    <cellStyle name="Comma_laroux_3_laroux_PLDT_1" xfId="910"/>
    <cellStyle name="Comma_laroux_3_laroux_PLDT_PLDT" xfId="911"/>
    <cellStyle name="Comma_laroux_3_PLDT" xfId="912"/>
    <cellStyle name="Comma_laroux_3_PLDT_1" xfId="913"/>
    <cellStyle name="Comma_laroux_3_PLDT_PLDT" xfId="914"/>
    <cellStyle name="Comma_laroux_3_PLDT_PLDT_RESULTS" xfId="915"/>
    <cellStyle name="Comma_laroux_3_RESULTS" xfId="916"/>
    <cellStyle name="Comma_laroux_8dsummary2" xfId="917"/>
    <cellStyle name="Comma_laroux_BINV" xfId="918"/>
    <cellStyle name="Comma_laroux_BINV_1" xfId="919"/>
    <cellStyle name="Comma_laroux_BINV_2" xfId="920"/>
    <cellStyle name="Comma_laroux_BINV_3" xfId="921"/>
    <cellStyle name="Comma_laroux_BINV_laroux" xfId="922"/>
    <cellStyle name="Comma_laroux_BINV_PLDT" xfId="923"/>
    <cellStyle name="Comma_laroux_BINV_PLDT_1" xfId="924"/>
    <cellStyle name="Comma_laroux_BINV_PLDT_PLDT" xfId="925"/>
    <cellStyle name="Comma_laroux_BINV_PLDT_PLDT_RESULTS" xfId="926"/>
    <cellStyle name="Comma_laroux_BINV_PLDT_RESULTS" xfId="927"/>
    <cellStyle name="Comma_laroux_BINV_RESULTS" xfId="928"/>
    <cellStyle name="Comma_laroux_laroux" xfId="929"/>
    <cellStyle name="Comma_laroux_PERSONAL" xfId="930"/>
    <cellStyle name="Comma_laroux_pldt" xfId="931"/>
    <cellStyle name="Comma_laroux_PLDT_~ME0439" xfId="932"/>
    <cellStyle name="Comma_laroux_PLDT_1" xfId="933"/>
    <cellStyle name="Comma_laroux_PLDT_8dsummary2" xfId="934"/>
    <cellStyle name="Comma_laroux_PLDT_PLDT" xfId="935"/>
    <cellStyle name="Comma_laroux_PLDT_PLDT_RESULTS" xfId="936"/>
    <cellStyle name="Comma_laroux_PLDT_RESULTS" xfId="937"/>
    <cellStyle name="Comma_laroux_pldt_RESULTS_1" xfId="938"/>
    <cellStyle name="Comma_laroux_RESULTS" xfId="939"/>
    <cellStyle name="Comma_Line Inst." xfId="940"/>
    <cellStyle name="Comma_MACRO1.XLM" xfId="941"/>
    <cellStyle name="Comma_MATERAL2" xfId="942"/>
    <cellStyle name="Comma_MATERAL2_BINV" xfId="943"/>
    <cellStyle name="Comma_MATERAL2_BINV_1" xfId="944"/>
    <cellStyle name="Comma_MATERAL2_BINV_1_PLDT" xfId="945"/>
    <cellStyle name="Comma_MATERAL2_BINV_1_PLDT_1" xfId="946"/>
    <cellStyle name="Comma_MATERAL2_BINV_2" xfId="947"/>
    <cellStyle name="Comma_MATERAL2_BINV_laroux" xfId="948"/>
    <cellStyle name="Comma_MATERAL2_BINV_laroux_PLDT" xfId="949"/>
    <cellStyle name="Comma_MATERAL2_BINV_laroux_PLDT_~ME1056" xfId="950"/>
    <cellStyle name="Comma_MATERAL2_BINV_laroux_PLDT_PLDT" xfId="951"/>
    <cellStyle name="Comma_MATERAL2_BINV_laroux_PLDT_PLDT_RESULTS" xfId="952"/>
    <cellStyle name="Comma_MATERAL2_BINV_PLDT" xfId="953"/>
    <cellStyle name="Comma_MATERAL2_BINV_PLDT_1" xfId="954"/>
    <cellStyle name="Comma_MATERAL2_BINV_RESULTS" xfId="955"/>
    <cellStyle name="Comma_MATERAL2_laroux" xfId="956"/>
    <cellStyle name="Comma_MATERAL2_laroux_~ME1056" xfId="957"/>
    <cellStyle name="Comma_MATERAL2_laroux_PLDT" xfId="958"/>
    <cellStyle name="Comma_MATERAL2_laroux_PLDT_1" xfId="959"/>
    <cellStyle name="Comma_MATERAL2_laroux_PLDT_PLDT" xfId="960"/>
    <cellStyle name="Comma_MATERAL2_PLDT" xfId="961"/>
    <cellStyle name="Comma_MATERAL2_PLDT_1" xfId="962"/>
    <cellStyle name="Comma_MATERAL2_PLDT_1_~ME1056" xfId="963"/>
    <cellStyle name="Comma_MATERAL2_PLDT_1_8DH98014" xfId="964"/>
    <cellStyle name="Comma_MATERAL2_PLDT_1_8dp9804001" xfId="965"/>
    <cellStyle name="Comma_MATERAL2_PLDT_1_8dp9804002" xfId="966"/>
    <cellStyle name="Comma_MATERAL2_PLDT_1_8dp9804003" xfId="967"/>
    <cellStyle name="Comma_MATERAL2_PLDT_1_RESULTS" xfId="968"/>
    <cellStyle name="Comma_MATERAL2_pldt_1_RESULTS_1" xfId="969"/>
    <cellStyle name="Comma_MATERAL2_pldt_RESULTS" xfId="970"/>
    <cellStyle name="Comma_MATERAL2_RESULTS" xfId="971"/>
    <cellStyle name="Comma_MBS-HQ" xfId="972"/>
    <cellStyle name="Comma_MKGOCPX" xfId="973"/>
    <cellStyle name="Comma_Mkt Shr" xfId="974"/>
    <cellStyle name="Comma_Mktg Expenses" xfId="975"/>
    <cellStyle name="Comma_Mktg Expenses_laroux" xfId="976"/>
    <cellStyle name="Comma_Mktg Forecast" xfId="977"/>
    <cellStyle name="Comma_Mktg Forecast_laroux" xfId="978"/>
    <cellStyle name="Comma_Mktg Requests" xfId="979"/>
    <cellStyle name="Comma_Mktg Requests_laroux" xfId="980"/>
    <cellStyle name="Comma_MKTTABL" xfId="981"/>
    <cellStyle name="Comma_MOBCPX" xfId="982"/>
    <cellStyle name="Comma_mud plant bolted" xfId="983"/>
    <cellStyle name="Comma_MudInv" xfId="984"/>
    <cellStyle name="Comma_MwdInv" xfId="985"/>
    <cellStyle name="Comma_MwdJob" xfId="986"/>
    <cellStyle name="Comma_NCR-C&amp;W Val" xfId="987"/>
    <cellStyle name="Comma_NCR-Cap intensity" xfId="988"/>
    <cellStyle name="Comma_NCR-Line per Staff" xfId="989"/>
    <cellStyle name="Comma_NCR-Rev dist" xfId="990"/>
    <cellStyle name="Comma_NON-PCA-OPT BLANK" xfId="991"/>
    <cellStyle name="Comma_Op Cost Break" xfId="992"/>
    <cellStyle name="Comma_OSMOCPX" xfId="993"/>
    <cellStyle name="Comma_P&amp;L" xfId="994"/>
    <cellStyle name="Comma_Page 8" xfId="995"/>
    <cellStyle name="Comma_Page 9" xfId="996"/>
    <cellStyle name="Comma_Payroll YTD" xfId="997"/>
    <cellStyle name="Comma_PCA-OPT BLANK" xfId="998"/>
    <cellStyle name="Comma_PERSONAL" xfId="999"/>
    <cellStyle name="Comma_PERSONAL_~ME0439" xfId="1000"/>
    <cellStyle name="Comma_PERSONAL_1" xfId="1001"/>
    <cellStyle name="Comma_PERSONAL_1_laroux" xfId="1002"/>
    <cellStyle name="Comma_PERSONAL_1_RESULTS" xfId="1003"/>
    <cellStyle name="Comma_PERSONAL_8dsummary2" xfId="1004"/>
    <cellStyle name="Comma_PERSONAL_BINV" xfId="1005"/>
    <cellStyle name="Comma_PERSONAL_BINV_1" xfId="1006"/>
    <cellStyle name="Comma_PERSONAL_BINV_1_PLDT" xfId="1007"/>
    <cellStyle name="Comma_PERSONAL_BINV_2" xfId="1008"/>
    <cellStyle name="Comma_PERSONAL_BINV_laroux" xfId="1009"/>
    <cellStyle name="Comma_PERSONAL_BINV_PLDT" xfId="1010"/>
    <cellStyle name="Comma_PERSONAL_BINV_PLDT_1" xfId="1011"/>
    <cellStyle name="Comma_PERSONAL_BINV_RESULTS" xfId="1012"/>
    <cellStyle name="Comma_PERSONAL_laroux" xfId="1013"/>
    <cellStyle name="Comma_PERSONAL_PLDT" xfId="1014"/>
    <cellStyle name="Comma_PERSONAL_PLDT_1" xfId="1015"/>
    <cellStyle name="Comma_PERSONAL_RESULTS" xfId="1016"/>
    <cellStyle name="Comma_PGMKOCPX" xfId="1017"/>
    <cellStyle name="Comma_PGNW1" xfId="1018"/>
    <cellStyle name="Comma_PGNW2" xfId="1019"/>
    <cellStyle name="Comma_PGNWOCPX" xfId="1020"/>
    <cellStyle name="Comma_PIPELINE FILL" xfId="1021"/>
    <cellStyle name="Comma_PLDT" xfId="1022"/>
    <cellStyle name="Comma_pldt_1" xfId="1023"/>
    <cellStyle name="Comma_pldt_1_RESULTS" xfId="1024"/>
    <cellStyle name="Comma_pldt_2" xfId="1025"/>
    <cellStyle name="Comma_PLDT_RESULTS" xfId="1026"/>
    <cellStyle name="Comma_Q1 FY96" xfId="1027"/>
    <cellStyle name="Comma_Q1 FY96_BINV" xfId="1028"/>
    <cellStyle name="Comma_Q1 FY96_BINV_1" xfId="1029"/>
    <cellStyle name="Comma_Q1 FY96_laroux" xfId="1030"/>
    <cellStyle name="Comma_Q1 FY96_PLDT" xfId="1031"/>
    <cellStyle name="Comma_Q1 FY96_PLDT_1" xfId="1032"/>
    <cellStyle name="Comma_Q1 FY96_PLDT_PLDT" xfId="1033"/>
    <cellStyle name="Comma_Q1 FY96_PLDT_PLDT_RESULTS" xfId="1034"/>
    <cellStyle name="Comma_Q1 FY96_PLDT_RESULTS" xfId="1035"/>
    <cellStyle name="Comma_Q2 FY96" xfId="1036"/>
    <cellStyle name="Comma_Q2 FY96_BINV" xfId="1037"/>
    <cellStyle name="Comma_Q2 FY96_BINV_1" xfId="1038"/>
    <cellStyle name="Comma_Q2 FY96_laroux" xfId="1039"/>
    <cellStyle name="Comma_Q2 FY96_PLDT" xfId="1040"/>
    <cellStyle name="Comma_Q2 FY96_PLDT_1" xfId="1041"/>
    <cellStyle name="Comma_Q2 FY96_PLDT_PLDT" xfId="1042"/>
    <cellStyle name="Comma_Q2 FY96_PLDT_PLDT_RESULTS" xfId="1043"/>
    <cellStyle name="Comma_Q2 FY96_PLDT_RESULTS" xfId="1044"/>
    <cellStyle name="Comma_Q3 FY96" xfId="1045"/>
    <cellStyle name="Comma_Q3 FY96_BINV" xfId="1046"/>
    <cellStyle name="Comma_Q3 FY96_BINV_1" xfId="1047"/>
    <cellStyle name="Comma_Q3 FY96_laroux" xfId="1048"/>
    <cellStyle name="Comma_Q3 FY96_PLDT" xfId="1049"/>
    <cellStyle name="Comma_Q3 FY96_PLDT_1" xfId="1050"/>
    <cellStyle name="Comma_Q3 FY96_PLDT_PLDT" xfId="1051"/>
    <cellStyle name="Comma_Q3 FY96_PLDT_PLDT_RESULTS" xfId="1052"/>
    <cellStyle name="Comma_Q3 FY96_PLDT_RESULTS" xfId="1053"/>
    <cellStyle name="Comma_Q4 FY96" xfId="1054"/>
    <cellStyle name="Comma_Q4 FY96_BINV" xfId="1055"/>
    <cellStyle name="Comma_Q4 FY96_BINV_1" xfId="1056"/>
    <cellStyle name="Comma_Q4 FY96_laroux" xfId="1057"/>
    <cellStyle name="Comma_Q4 FY96_PLDT" xfId="1058"/>
    <cellStyle name="Comma_Q4 FY96_PLDT_1" xfId="1059"/>
    <cellStyle name="Comma_Q4 FY96_PLDT_PLDT" xfId="1060"/>
    <cellStyle name="Comma_Q4 FY96_PLDT_PLDT_RESULTS" xfId="1061"/>
    <cellStyle name="Comma_Q4 FY96_PLDT_RESULTS" xfId="1062"/>
    <cellStyle name="Comma_QTR94_95" xfId="1063"/>
    <cellStyle name="Comma_QTR94_95_BINV" xfId="1064"/>
    <cellStyle name="Comma_QTR94_95_BINV_1" xfId="1065"/>
    <cellStyle name="Comma_QTR94_95_laroux" xfId="1066"/>
    <cellStyle name="Comma_QTR94_95_PLDT" xfId="1067"/>
    <cellStyle name="Comma_QTR94_95_PLDT_1" xfId="1068"/>
    <cellStyle name="Comma_QTR94_95_PLDT_PLDT" xfId="1069"/>
    <cellStyle name="Comma_QTR94_95_PLDT_PLDT_RESULTS" xfId="1070"/>
    <cellStyle name="Comma_QTR94_95_PLDT_RESULTS" xfId="1071"/>
    <cellStyle name="Comma_r1" xfId="1072"/>
    <cellStyle name="Comma_r1_BINV" xfId="1073"/>
    <cellStyle name="Comma_r1_BINV_1" xfId="1074"/>
    <cellStyle name="Comma_r1_laroux" xfId="1075"/>
    <cellStyle name="Comma_r1_PLDT" xfId="1076"/>
    <cellStyle name="Comma_r1_PLDT_1" xfId="1077"/>
    <cellStyle name="Comma_r1_PLDT_PLDT" xfId="1078"/>
    <cellStyle name="Comma_r1_PLDT_PLDT_RESULTS" xfId="1079"/>
    <cellStyle name="Comma_r1_PLDT_RESULTS" xfId="1080"/>
    <cellStyle name="Comma_Real Opr Cf" xfId="1081"/>
    <cellStyle name="Comma_Real Rev per Staff (1)" xfId="1082"/>
    <cellStyle name="Comma_Real Rev per Staff (2)" xfId="1083"/>
    <cellStyle name="Comma_Region 2-C&amp;W" xfId="1084"/>
    <cellStyle name="Comma_RESULTS" xfId="1085"/>
    <cellStyle name="Comma_RESULTS_1" xfId="1086"/>
    <cellStyle name="Comma_Return on Rev" xfId="1087"/>
    <cellStyle name="Comma_REV 8.0 + PF FCST" xfId="1088"/>
    <cellStyle name="Comma_Rev p line" xfId="1089"/>
    <cellStyle name="Comma_ROACE" xfId="1090"/>
    <cellStyle name="Comma_ROCF (Tot)" xfId="1091"/>
    <cellStyle name="Comma_SATOCPX" xfId="1092"/>
    <cellStyle name="Comma_Sheet1" xfId="1093"/>
    <cellStyle name="Comma_Sheet1_1" xfId="1094"/>
    <cellStyle name="Comma_Sheet1_BINV" xfId="1095"/>
    <cellStyle name="Comma_Sheet1_BINV_1" xfId="1096"/>
    <cellStyle name="Comma_Sheet1_BINV_PLDT" xfId="1097"/>
    <cellStyle name="Comma_Sheet1_BINV_RESULTS" xfId="1098"/>
    <cellStyle name="Comma_Sheet1_Book6" xfId="1099"/>
    <cellStyle name="Comma_Sheet1_laroux" xfId="1100"/>
    <cellStyle name="Comma_Sheet1_laroux_1" xfId="1101"/>
    <cellStyle name="Comma_Sheet1_laroux_BINV" xfId="1102"/>
    <cellStyle name="Comma_Sheet1_laroux_BINV_1" xfId="1103"/>
    <cellStyle name="Comma_Sheet1_laroux_laroux" xfId="1104"/>
    <cellStyle name="Comma_Sheet1_laroux_PLDT" xfId="1105"/>
    <cellStyle name="Comma_Sheet1_laroux_PLDT_1" xfId="1106"/>
    <cellStyle name="Comma_Sheet1_laroux_PLDT_PLDT" xfId="1107"/>
    <cellStyle name="Comma_Sheet1_laroux_PLDT_PLDT_RESULTS" xfId="1108"/>
    <cellStyle name="Comma_Sheet1_laroux_PLDT_RESULTS" xfId="1109"/>
    <cellStyle name="Comma_Sheet1_PERSONAL" xfId="1110"/>
    <cellStyle name="Comma_Sheet1_PERSONAL_1" xfId="1111"/>
    <cellStyle name="Comma_Sheet1_PERSONAL_BINV" xfId="1112"/>
    <cellStyle name="Comma_Sheet1_PERSONAL_PLDT" xfId="1113"/>
    <cellStyle name="Comma_Sheet1_PLDT" xfId="1114"/>
    <cellStyle name="Comma_Sheet1_PLDT_1" xfId="1115"/>
    <cellStyle name="Comma_Sheet4" xfId="1116"/>
    <cellStyle name="Comma_Staff cost%rev" xfId="1117"/>
    <cellStyle name="Comma_SUMMARY" xfId="1118"/>
    <cellStyle name="Comma_Summary (2)" xfId="1119"/>
    <cellStyle name="Comma_SurInv" xfId="1120"/>
    <cellStyle name="Comma_SurLog" xfId="1121"/>
    <cellStyle name="Comma_TMSNW1" xfId="1122"/>
    <cellStyle name="Comma_TMSNW2" xfId="1123"/>
    <cellStyle name="Comma_TMSOCPX" xfId="1124"/>
    <cellStyle name="Comma_Total-Rev dist." xfId="1125"/>
    <cellStyle name="Currency" xfId="1126"/>
    <cellStyle name="Currency [0]" xfId="1127"/>
    <cellStyle name="Currency [0]_#6 Temps &amp; Contractors" xfId="1128"/>
    <cellStyle name="Currency [0]_#B P&amp;L Evolution" xfId="1129"/>
    <cellStyle name="Currency [0]_#B P&amp;L Evolution_PLDT" xfId="1130"/>
    <cellStyle name="Currency [0]_#B P&amp;L Evolution_PLDT_~ME1056" xfId="1131"/>
    <cellStyle name="Currency [0]_#B P&amp;L Evolution_PLDT_1" xfId="1132"/>
    <cellStyle name="Currency [0]_#B P&amp;L Evolution_PLDT_1_RESULTS" xfId="1133"/>
    <cellStyle name="Currency [0]_#B P&amp;L Evolution_PLDT_PLDT" xfId="1134"/>
    <cellStyle name="Currency [0]_#B P&amp;L Evolution_RESULTS" xfId="1135"/>
    <cellStyle name="Currency [0]_118246-004" xfId="1136"/>
    <cellStyle name="Currency [0]_12~3SO2" xfId="1137"/>
    <cellStyle name="Currency [0]_12~3SO2_BINV" xfId="1138"/>
    <cellStyle name="Currency [0]_12~3SO2_PLDT" xfId="1139"/>
    <cellStyle name="Currency [0]_127021-003" xfId="1140"/>
    <cellStyle name="Currency [0]_129382-005" xfId="1141"/>
    <cellStyle name="Currency [0]_137595-004" xfId="1142"/>
    <cellStyle name="Currency [0]_137595-3&amp;4 ATHENA" xfId="1143"/>
    <cellStyle name="Currency [0]_137829-003" xfId="1144"/>
    <cellStyle name="Currency [0]_137829-003 (2)" xfId="1145"/>
    <cellStyle name="Currency [0]_142155-001" xfId="1146"/>
    <cellStyle name="Currency [0]_142203-002" xfId="1147"/>
    <cellStyle name="Currency [0]_142203-003" xfId="1148"/>
    <cellStyle name="Currency [0]_172029-002" xfId="1149"/>
    <cellStyle name="Currency [0]_172029-002 ONLY" xfId="1150"/>
    <cellStyle name="Currency [0]_172029-003" xfId="1151"/>
    <cellStyle name="Currency [0]_172030-002" xfId="1152"/>
    <cellStyle name="Currency [0]_172030-002 ONLY" xfId="1153"/>
    <cellStyle name="Currency [0]_172030-003" xfId="1154"/>
    <cellStyle name="Currency [0]_194750-002" xfId="1155"/>
    <cellStyle name="Currency [0]_194757-003" xfId="1156"/>
    <cellStyle name="Currency [0]_BELLEVUE" xfId="1157"/>
    <cellStyle name="Currency [0]_BINV" xfId="1158"/>
    <cellStyle name="Currency [0]_BINV_BINV" xfId="1159"/>
    <cellStyle name="Currency [0]_BINV_PLDT" xfId="1160"/>
    <cellStyle name="Currency [0]_BINV_RESULTS" xfId="1161"/>
    <cellStyle name="Currency [0]_By Discipline" xfId="1162"/>
    <cellStyle name="Currency [0]_CANAL" xfId="1163"/>
    <cellStyle name="Currency [0]_CAP SPENDING FCST" xfId="1164"/>
    <cellStyle name="Currency [0]_CAP SPENDING FCST_PLDT" xfId="1165"/>
    <cellStyle name="Currency [0]_CCOCPX" xfId="1166"/>
    <cellStyle name="Currency [0]_Channel Table" xfId="1167"/>
    <cellStyle name="Currency [0]_Channel Table_BINV" xfId="1168"/>
    <cellStyle name="Currency [0]_Channel Table_BINV_1" xfId="1169"/>
    <cellStyle name="Currency [0]_Channel Table_PLDT" xfId="1170"/>
    <cellStyle name="Currency [0]_CHARLOTTE" xfId="1171"/>
    <cellStyle name="Currency [0]_CmplInv" xfId="1172"/>
    <cellStyle name="Currency [0]_cpqqdcst" xfId="1173"/>
    <cellStyle name="Currency [0]_DrlgInv" xfId="1174"/>
    <cellStyle name="Currency [0]_E&amp;ONW1" xfId="1175"/>
    <cellStyle name="Currency [0]_E&amp;ONW2" xfId="1176"/>
    <cellStyle name="Currency [0]_E&amp;OOCPX" xfId="1177"/>
    <cellStyle name="Currency [0]_F&amp;COCPX" xfId="1178"/>
    <cellStyle name="Currency [0]_FCST_CUS" xfId="1179"/>
    <cellStyle name="Currency [0]_FIELD TEST" xfId="1180"/>
    <cellStyle name="Currency [0]_FluidsInv" xfId="1181"/>
    <cellStyle name="Currency [0]_Full Year FY96" xfId="1182"/>
    <cellStyle name="Currency [0]_Full Year FY96_BINV" xfId="1183"/>
    <cellStyle name="Currency [0]_Full Year FY96_BINV_1" xfId="1184"/>
    <cellStyle name="Currency [0]_Full Year FY96_BINV_PLDT" xfId="1185"/>
    <cellStyle name="Currency [0]_Full Year FY96_PLDT" xfId="1186"/>
    <cellStyle name="Currency [0]_HG TEAM RQMTS" xfId="1187"/>
    <cellStyle name="Currency [0]_HG TEAM RQMTS (2)" xfId="1188"/>
    <cellStyle name="Currency [0]_HILLTOP" xfId="1189"/>
    <cellStyle name="Currency [0]_IMWWS CAP" xfId="1190"/>
    <cellStyle name="Currency [0]_IMWWS CAP (2)" xfId="1191"/>
    <cellStyle name="Currency [0]_IMWWS CAP (2)_PLDT" xfId="1192"/>
    <cellStyle name="Currency [0]_IMWWS CAP_PLDT" xfId="1193"/>
    <cellStyle name="Currency [0]_Inputs" xfId="1194"/>
    <cellStyle name="Currency [0]_Inputs_pldt" xfId="1195"/>
    <cellStyle name="Currency [0]_Inputs_RESULTS" xfId="1196"/>
    <cellStyle name="Currency [0]_ITOCPX" xfId="1197"/>
    <cellStyle name="Currency [0]_KB CAPITAL" xfId="1198"/>
    <cellStyle name="Currency [0]_laroux" xfId="1199"/>
    <cellStyle name="Currency [0]_laroux_1" xfId="1200"/>
    <cellStyle name="Currency [0]_laroux_1_~ME0439" xfId="1201"/>
    <cellStyle name="Currency [0]_laroux_1_12~3SO2" xfId="1202"/>
    <cellStyle name="Currency [0]_laroux_1_12~3SO2_BINV" xfId="1203"/>
    <cellStyle name="Currency [0]_laroux_1_12~3SO2_BINV_1" xfId="1204"/>
    <cellStyle name="Currency [0]_laroux_1_12~3SO2_PLDT" xfId="1205"/>
    <cellStyle name="Currency [0]_laroux_1_8dsummary2" xfId="1206"/>
    <cellStyle name="Currency [0]_laroux_1_BINV" xfId="1207"/>
    <cellStyle name="Currency [0]_laroux_1_BINV_1" xfId="1208"/>
    <cellStyle name="Currency [0]_laroux_1_BINV_1_PLDT" xfId="1209"/>
    <cellStyle name="Currency [0]_laroux_1_BINV_2" xfId="1210"/>
    <cellStyle name="Currency [0]_laroux_1_BINV_3" xfId="1211"/>
    <cellStyle name="Currency [0]_laroux_1_BINV_3_~ME1056" xfId="1212"/>
    <cellStyle name="Currency [0]_laroux_1_BINV_3_PLDT" xfId="1213"/>
    <cellStyle name="Currency [0]_laroux_1_BINV_3_PLDT_RESULTS" xfId="1214"/>
    <cellStyle name="Currency [0]_laroux_1_BINV_4" xfId="1215"/>
    <cellStyle name="Currency [0]_laroux_1_BINV_BINV" xfId="1216"/>
    <cellStyle name="Currency [0]_laroux_1_BINV_laroux" xfId="1217"/>
    <cellStyle name="Currency [0]_laroux_1_BINV_laroux_PLDT" xfId="1218"/>
    <cellStyle name="Currency [0]_laroux_1_BINV_laroux_PLDT_~ME1056" xfId="1219"/>
    <cellStyle name="Currency [0]_laroux_1_BINV_laroux_PLDT_PLDT" xfId="1220"/>
    <cellStyle name="Currency [0]_laroux_1_BINV_laroux_PLDT_PLDT_RESULTS" xfId="1221"/>
    <cellStyle name="Currency [0]_laroux_1_BINV_PLDT" xfId="1222"/>
    <cellStyle name="Currency [0]_laroux_1_BINV_PLDT_1" xfId="1223"/>
    <cellStyle name="Currency [0]_laroux_1_BINV_RESULTS" xfId="1224"/>
    <cellStyle name="Currency [0]_laroux_1_PERSONAL" xfId="1225"/>
    <cellStyle name="Currency [0]_laroux_1_PLDT" xfId="1226"/>
    <cellStyle name="Currency [0]_laroux_1_PLDT_1" xfId="1227"/>
    <cellStyle name="Currency [0]_laroux_1_PLDT_1_PLDT" xfId="1228"/>
    <cellStyle name="Currency [0]_laroux_1_pldt_1_RESULTS" xfId="1229"/>
    <cellStyle name="Currency [0]_laroux_1_PLDT_2" xfId="1230"/>
    <cellStyle name="Currency [0]_laroux_1_PLDT_2_RESULTS" xfId="1231"/>
    <cellStyle name="Currency [0]_laroux_1_pldt_RESULTS" xfId="1232"/>
    <cellStyle name="Currency [0]_laroux_1_RESULTS" xfId="1233"/>
    <cellStyle name="Currency [0]_laroux_1_RESULTS_1" xfId="1234"/>
    <cellStyle name="Currency [0]_laroux_12~3SO2" xfId="1235"/>
    <cellStyle name="Currency [0]_laroux_12~3SO2_BINV" xfId="1236"/>
    <cellStyle name="Currency [0]_laroux_12~3SO2_BINV_1" xfId="1237"/>
    <cellStyle name="Currency [0]_laroux_12~3SO2_BINV_PLDT" xfId="1238"/>
    <cellStyle name="Currency [0]_laroux_12~3SO2_PLDT" xfId="1239"/>
    <cellStyle name="Currency [0]_laroux_2" xfId="1240"/>
    <cellStyle name="Currency [0]_laroux_2_~ME0439" xfId="1241"/>
    <cellStyle name="Currency [0]_laroux_2_12~3SO2" xfId="1242"/>
    <cellStyle name="Currency [0]_laroux_2_12~3SO2_BINV" xfId="1243"/>
    <cellStyle name="Currency [0]_laroux_2_12~3SO2_BINV_1" xfId="1244"/>
    <cellStyle name="Currency [0]_laroux_2_12~3SO2_BINV_BINV" xfId="1245"/>
    <cellStyle name="Currency [0]_laroux_2_12~3SO2_BINV_PLDT" xfId="1246"/>
    <cellStyle name="Currency [0]_laroux_2_12~3SO2_BINV_RESULTS" xfId="1247"/>
    <cellStyle name="Currency [0]_laroux_2_12~3SO2_PLDT" xfId="1248"/>
    <cellStyle name="Currency [0]_laroux_2_12~3SO2_PLDT_1" xfId="1249"/>
    <cellStyle name="Currency [0]_laroux_2_12~3SO2_RESULTS" xfId="1250"/>
    <cellStyle name="Currency [0]_laroux_2_8dsummary2" xfId="1251"/>
    <cellStyle name="Currency [0]_laroux_2_BINV" xfId="1252"/>
    <cellStyle name="Currency [0]_laroux_2_BINV_1" xfId="1253"/>
    <cellStyle name="Currency [0]_laroux_2_BINV_1_PLDT" xfId="1254"/>
    <cellStyle name="Currency [0]_laroux_2_BINV_2" xfId="1255"/>
    <cellStyle name="Currency [0]_laroux_2_BINV_2_RESULTS" xfId="1256"/>
    <cellStyle name="Currency [0]_laroux_2_BINV_3" xfId="1257"/>
    <cellStyle name="Currency [0]_laroux_2_BINV_PLDT" xfId="1258"/>
    <cellStyle name="Currency [0]_laroux_2_BINV_PLDT_1" xfId="1259"/>
    <cellStyle name="Currency [0]_laroux_2_BINV_RESULTS" xfId="1260"/>
    <cellStyle name="Currency [0]_laroux_2_laroux" xfId="1261"/>
    <cellStyle name="Currency [0]_laroux_2_laroux_PLDT" xfId="1262"/>
    <cellStyle name="Currency [0]_laroux_2_laroux_PLDT_1" xfId="1263"/>
    <cellStyle name="Currency [0]_laroux_2_laroux_PLDT_PLDT" xfId="1264"/>
    <cellStyle name="Currency [0]_laroux_2_laroux_PLDT_PLDT_RESULTS" xfId="1265"/>
    <cellStyle name="Currency [0]_laroux_2_PERSONAL" xfId="1266"/>
    <cellStyle name="Currency [0]_laroux_2_PLDT" xfId="1267"/>
    <cellStyle name="Currency [0]_laroux_2_PLDT_1" xfId="1268"/>
    <cellStyle name="Currency [0]_laroux_2_PLDT_2" xfId="1269"/>
    <cellStyle name="Currency [0]_laroux_2_PLDT_PLDT" xfId="1270"/>
    <cellStyle name="Currency [0]_laroux_2_pldt_RESULTS" xfId="1271"/>
    <cellStyle name="Currency [0]_laroux_2_RESULTS" xfId="1272"/>
    <cellStyle name="Currency [0]_laroux_3" xfId="1273"/>
    <cellStyle name="Currency [0]_laroux_3_~ME0439" xfId="1274"/>
    <cellStyle name="Currency [0]_laroux_3_12~3SO2" xfId="1275"/>
    <cellStyle name="Currency [0]_laroux_3_12~3SO2_BINV" xfId="1276"/>
    <cellStyle name="Currency [0]_laroux_3_12~3SO2_BINV_1" xfId="1277"/>
    <cellStyle name="Currency [0]_laroux_3_12~3SO2_BINV_1_PLDT" xfId="1278"/>
    <cellStyle name="Currency [0]_laroux_3_12~3SO2_BINV_1_PLDT_1" xfId="1279"/>
    <cellStyle name="Currency [0]_laroux_3_12~3SO2_BINV_1_PLDT_1_RESULTS" xfId="1280"/>
    <cellStyle name="Currency [0]_laroux_3_12~3SO2_BINV_2" xfId="1281"/>
    <cellStyle name="Currency [0]_laroux_3_12~3SO2_BINV_2_PLDT" xfId="1282"/>
    <cellStyle name="Currency [0]_laroux_3_12~3SO2_BINV_2_RESULTS" xfId="1283"/>
    <cellStyle name="Currency [0]_laroux_3_12~3SO2_BINV_PLDT" xfId="1284"/>
    <cellStyle name="Currency [0]_laroux_3_12~3SO2_BINV_PLDT_1" xfId="1285"/>
    <cellStyle name="Currency [0]_laroux_3_12~3SO2_BINV_PLDT_1_RESULTS" xfId="1286"/>
    <cellStyle name="Currency [0]_laroux_3_12~3SO2_BINV_PLDT_RESULTS" xfId="1287"/>
    <cellStyle name="Currency [0]_laroux_3_12~3SO2_BINV_RESULTS" xfId="1288"/>
    <cellStyle name="Currency [0]_laroux_3_12~3SO2_PLDT" xfId="1289"/>
    <cellStyle name="Currency [0]_laroux_3_12~3SO2_PLDT_1" xfId="1290"/>
    <cellStyle name="Currency [0]_laroux_3_12~3SO2_PLDT_PLDT" xfId="1291"/>
    <cellStyle name="Currency [0]_laroux_3_12~3SO2_PLDT_RESULTS" xfId="1292"/>
    <cellStyle name="Currency [0]_laroux_3_12~3SO2_RESULTS" xfId="1293"/>
    <cellStyle name="Currency [0]_laroux_3_12~3SO2_RESULTS_1" xfId="1294"/>
    <cellStyle name="Currency [0]_laroux_3_8dsummary2" xfId="1295"/>
    <cellStyle name="Currency [0]_laroux_3_BINV" xfId="1296"/>
    <cellStyle name="Currency [0]_laroux_3_BINV_1" xfId="1297"/>
    <cellStyle name="Currency [0]_laroux_3_BINV_1_PLDT" xfId="1298"/>
    <cellStyle name="Currency [0]_laroux_3_BINV_1_PLDT_1" xfId="1299"/>
    <cellStyle name="Currency [0]_laroux_3_BINV_1_RESULTS" xfId="1300"/>
    <cellStyle name="Currency [0]_laroux_3_BINV_2" xfId="1301"/>
    <cellStyle name="Currency [0]_laroux_3_BINV_3" xfId="1302"/>
    <cellStyle name="Currency [0]_laroux_3_BINV_3_PLDT" xfId="1303"/>
    <cellStyle name="Currency [0]_laroux_3_BINV_3_RESULTS" xfId="1304"/>
    <cellStyle name="Currency [0]_laroux_3_BINV_PLDT" xfId="1305"/>
    <cellStyle name="Currency [0]_laroux_3_BINV_PLDT_1" xfId="1306"/>
    <cellStyle name="Currency [0]_laroux_3_BINV_PLDT_1_RESULTS" xfId="1307"/>
    <cellStyle name="Currency [0]_laroux_3_BINV_PLDT_RESULTS" xfId="1308"/>
    <cellStyle name="Currency [0]_laroux_3_BINV_RESULTS" xfId="1309"/>
    <cellStyle name="Currency [0]_laroux_3_PLDT" xfId="1310"/>
    <cellStyle name="Currency [0]_laroux_3_PLDT_1" xfId="1311"/>
    <cellStyle name="Currency [0]_laroux_3_PLDT_PLDT" xfId="1312"/>
    <cellStyle name="Currency [0]_laroux_3_PLDT_RESULTS" xfId="1313"/>
    <cellStyle name="Currency [0]_laroux_3_RESULTS" xfId="1314"/>
    <cellStyle name="Currency [0]_laroux_3_RESULTS_1" xfId="1315"/>
    <cellStyle name="Currency [0]_laroux_4" xfId="1316"/>
    <cellStyle name="Currency [0]_laroux_4_BINV" xfId="1317"/>
    <cellStyle name="Currency [0]_laroux_4_BINV_1" xfId="1318"/>
    <cellStyle name="Currency [0]_laroux_4_BINV_1_PLDT" xfId="1319"/>
    <cellStyle name="Currency [0]_laroux_4_BINV_2" xfId="1320"/>
    <cellStyle name="Currency [0]_laroux_4_BINV_laroux" xfId="1321"/>
    <cellStyle name="Currency [0]_laroux_4_BINV_laroux_PLDT" xfId="1322"/>
    <cellStyle name="Currency [0]_laroux_4_BINV_laroux_PLDT_~ME1056" xfId="1323"/>
    <cellStyle name="Currency [0]_laroux_4_BINV_laroux_PLDT_PLDT" xfId="1324"/>
    <cellStyle name="Currency [0]_laroux_4_BINV_laroux_PLDT_PLDT_RESULTS" xfId="1325"/>
    <cellStyle name="Currency [0]_laroux_4_BINV_PLDT" xfId="1326"/>
    <cellStyle name="Currency [0]_laroux_4_BINV_PLDT_1" xfId="1327"/>
    <cellStyle name="Currency [0]_laroux_4_BINV_PLDT_PLDT" xfId="1328"/>
    <cellStyle name="Currency [0]_laroux_4_BINV_RESULTS" xfId="1329"/>
    <cellStyle name="Currency [0]_laroux_4_laroux" xfId="1330"/>
    <cellStyle name="Currency [0]_laroux_4_laroux_PLDT" xfId="1331"/>
    <cellStyle name="Currency [0]_laroux_4_laroux_PLDT_~ME1056" xfId="1332"/>
    <cellStyle name="Currency [0]_laroux_4_laroux_PLDT_1" xfId="1333"/>
    <cellStyle name="Currency [0]_laroux_4_laroux_PLDT_PLDT" xfId="1334"/>
    <cellStyle name="Currency [0]_laroux_4_laroux_PLDT_PLDT_RESULTS" xfId="1335"/>
    <cellStyle name="Currency [0]_laroux_4_PLDT" xfId="1336"/>
    <cellStyle name="Currency [0]_laroux_4_PLDT_1" xfId="1337"/>
    <cellStyle name="Currency [0]_laroux_4_PLDT_PLDT" xfId="1338"/>
    <cellStyle name="Currency [0]_laroux_4_RESULTS" xfId="1339"/>
    <cellStyle name="Currency [0]_laroux_4_RESULTS_1" xfId="1340"/>
    <cellStyle name="Currency [0]_laroux_5" xfId="1341"/>
    <cellStyle name="Currency [0]_laroux_5_BINV" xfId="1342"/>
    <cellStyle name="Currency [0]_laroux_5_PLDT" xfId="1343"/>
    <cellStyle name="Currency [0]_laroux_5_PLDT_1" xfId="1344"/>
    <cellStyle name="Currency [0]_laroux_5_PLDT_PLDT" xfId="1345"/>
    <cellStyle name="Currency [0]_laroux_5_PLDT_PLDT_RESULTS" xfId="1346"/>
    <cellStyle name="Currency [0]_laroux_6" xfId="1347"/>
    <cellStyle name="Currency [0]_laroux_6_PLDT" xfId="1348"/>
    <cellStyle name="Currency [0]_laroux_6_PLDT_1" xfId="1349"/>
    <cellStyle name="Currency [0]_laroux_6_PLDT_PLDT" xfId="1350"/>
    <cellStyle name="Currency [0]_laroux_6_PLDT_PLDT_RESULTS" xfId="1351"/>
    <cellStyle name="Currency [0]_laroux_6_PLDT_RESULTS" xfId="1352"/>
    <cellStyle name="Currency [0]_laroux_7" xfId="1353"/>
    <cellStyle name="Currency [0]_laroux_7_PLDT" xfId="1354"/>
    <cellStyle name="Currency [0]_laroux_7_PLDT_~ME1056" xfId="1355"/>
    <cellStyle name="Currency [0]_laroux_7_PLDT_1" xfId="1356"/>
    <cellStyle name="Currency [0]_laroux_7_PLDT_PLDT" xfId="1357"/>
    <cellStyle name="Currency [0]_laroux_7_PLDT_PLDT_RESULTS" xfId="1358"/>
    <cellStyle name="Currency [0]_laroux_BINV" xfId="1359"/>
    <cellStyle name="Currency [0]_laroux_BINV_1" xfId="1360"/>
    <cellStyle name="Currency [0]_laroux_BINV_1_PLDT" xfId="1361"/>
    <cellStyle name="Currency [0]_laroux_BINV_1_PLDT_1" xfId="1362"/>
    <cellStyle name="Currency [0]_laroux_BINV_2" xfId="1363"/>
    <cellStyle name="Currency [0]_laroux_BINV_3" xfId="1364"/>
    <cellStyle name="Currency [0]_laroux_BINV_4" xfId="1365"/>
    <cellStyle name="Currency [0]_laroux_BINV_PLDT" xfId="1366"/>
    <cellStyle name="Currency [0]_laroux_BINV_PLDT_1" xfId="1367"/>
    <cellStyle name="Currency [0]_laroux_BINV_RESULTS" xfId="1368"/>
    <cellStyle name="Currency [0]_laroux_laroux" xfId="1369"/>
    <cellStyle name="Currency [0]_laroux_MATERAL2" xfId="1370"/>
    <cellStyle name="Currency [0]_laroux_MATERAL2_BINV" xfId="1371"/>
    <cellStyle name="Currency [0]_laroux_MATERAL2_BINV_1" xfId="1372"/>
    <cellStyle name="Currency [0]_laroux_MATERAL2_BINV_1_PLDT" xfId="1373"/>
    <cellStyle name="Currency [0]_laroux_MATERAL2_PERSONAL" xfId="1374"/>
    <cellStyle name="Currency [0]_laroux_MATERAL2_pldt" xfId="1375"/>
    <cellStyle name="Currency [0]_laroux_mud plant bolted" xfId="1376"/>
    <cellStyle name="Currency [0]_laroux_mud plant bolted_BINV" xfId="1377"/>
    <cellStyle name="Currency [0]_laroux_mud plant bolted_BINV_1" xfId="1378"/>
    <cellStyle name="Currency [0]_laroux_mud plant bolted_BINV_1_PLDT" xfId="1379"/>
    <cellStyle name="Currency [0]_laroux_mud plant bolted_BINV_1_PLDT_1" xfId="1380"/>
    <cellStyle name="Currency [0]_laroux_mud plant bolted_BINV_1_PLDT_1_RESULTS" xfId="1381"/>
    <cellStyle name="Currency [0]_laroux_mud plant bolted_BINV_1_PLDT_RESULTS" xfId="1382"/>
    <cellStyle name="Currency [0]_laroux_mud plant bolted_BINV_2" xfId="1383"/>
    <cellStyle name="Currency [0]_laroux_mud plant bolted_BINV_laroux" xfId="1384"/>
    <cellStyle name="Currency [0]_laroux_mud plant bolted_BINV_laroux_PLDT" xfId="1385"/>
    <cellStyle name="Currency [0]_laroux_mud plant bolted_BINV_laroux_PLDT_~ME1056" xfId="1386"/>
    <cellStyle name="Currency [0]_laroux_mud plant bolted_BINV_laroux_PLDT_PLDT" xfId="1387"/>
    <cellStyle name="Currency [0]_laroux_mud plant bolted_BINV_laroux_PLDT_PLDT_RESULTS" xfId="1388"/>
    <cellStyle name="Currency [0]_laroux_mud plant bolted_BINV_PLDT" xfId="1389"/>
    <cellStyle name="Currency [0]_laroux_mud plant bolted_BINV_PLDT_1" xfId="1390"/>
    <cellStyle name="Currency [0]_laroux_mud plant bolted_BINV_PLDT_PLDT" xfId="1391"/>
    <cellStyle name="Currency [0]_laroux_mud plant bolted_BINV_RESULTS" xfId="1392"/>
    <cellStyle name="Currency [0]_laroux_mud plant bolted_laroux" xfId="1393"/>
    <cellStyle name="Currency [0]_laroux_mud plant bolted_laroux_PLDT" xfId="1394"/>
    <cellStyle name="Currency [0]_laroux_mud plant bolted_laroux_PLDT_~ME1056" xfId="1395"/>
    <cellStyle name="Currency [0]_laroux_mud plant bolted_laroux_PLDT_1" xfId="1396"/>
    <cellStyle name="Currency [0]_laroux_mud plant bolted_laroux_PLDT_PLDT" xfId="1397"/>
    <cellStyle name="Currency [0]_laroux_mud plant bolted_laroux_PLDT_PLDT_RESULTS" xfId="1398"/>
    <cellStyle name="Currency [0]_laroux_mud plant bolted_PLDT" xfId="1399"/>
    <cellStyle name="Currency [0]_laroux_mud plant bolted_PLDT_1" xfId="1400"/>
    <cellStyle name="Currency [0]_laroux_mud plant bolted_pldt_RESULTS" xfId="1401"/>
    <cellStyle name="Currency [0]_laroux_mud plant bolted_RESULTS" xfId="1402"/>
    <cellStyle name="Currency [0]_laroux_PERSONAL" xfId="1403"/>
    <cellStyle name="Currency [0]_laroux_PERSONAL_PM9804" xfId="1404"/>
    <cellStyle name="Currency [0]_laroux_PLDT" xfId="1405"/>
    <cellStyle name="Currency [0]_laroux_PLDT_1" xfId="1406"/>
    <cellStyle name="Currency [0]_laroux_PLDT_PLDT" xfId="1407"/>
    <cellStyle name="Currency [0]_laroux_PLDT_PLDT_RESULTS" xfId="1408"/>
    <cellStyle name="Currency [0]_laroux_pldt_RESULTS" xfId="1409"/>
    <cellStyle name="Currency [0]_MACRO1.XLM" xfId="1410"/>
    <cellStyle name="Currency [0]_MACRO1.XLM_BINV" xfId="1411"/>
    <cellStyle name="Currency [0]_MACRO1.XLM_BINV_1" xfId="1412"/>
    <cellStyle name="Currency [0]_MACRO1.XLM_PLDT" xfId="1413"/>
    <cellStyle name="Currency [0]_MATERAL2" xfId="1414"/>
    <cellStyle name="Currency [0]_MATERAL2_BINV" xfId="1415"/>
    <cellStyle name="Currency [0]_MATERAL2_BINV_1" xfId="1416"/>
    <cellStyle name="Currency [0]_MATERAL2_BINV_1_PLDT" xfId="1417"/>
    <cellStyle name="Currency [0]_MATERAL2_BINV_1_PLDT_1" xfId="1418"/>
    <cellStyle name="Currency [0]_MATERAL2_BINV_1_PLDT_1_RESULTS" xfId="1419"/>
    <cellStyle name="Currency [0]_MATERAL2_BINV_1_PLDT_RESULTS" xfId="1420"/>
    <cellStyle name="Currency [0]_MATERAL2_BINV_2" xfId="1421"/>
    <cellStyle name="Currency [0]_MATERAL2_BINV_laroux" xfId="1422"/>
    <cellStyle name="Currency [0]_MATERAL2_BINV_laroux_PLDT" xfId="1423"/>
    <cellStyle name="Currency [0]_MATERAL2_BINV_laroux_PLDT_~ME1056" xfId="1424"/>
    <cellStyle name="Currency [0]_MATERAL2_BINV_laroux_PLDT_PLDT" xfId="1425"/>
    <cellStyle name="Currency [0]_MATERAL2_BINV_laroux_PLDT_PLDT_RESULTS" xfId="1426"/>
    <cellStyle name="Currency [0]_MATERAL2_BINV_PLDT" xfId="1427"/>
    <cellStyle name="Currency [0]_MATERAL2_BINV_PLDT_1" xfId="1428"/>
    <cellStyle name="Currency [0]_MATERAL2_BINV_RESULTS" xfId="1429"/>
    <cellStyle name="Currency [0]_MATERAL2_laroux" xfId="1430"/>
    <cellStyle name="Currency [0]_MATERAL2_laroux_PLDT" xfId="1431"/>
    <cellStyle name="Currency [0]_MATERAL2_laroux_PLDT_~ME1056" xfId="1432"/>
    <cellStyle name="Currency [0]_MATERAL2_laroux_PLDT_1" xfId="1433"/>
    <cellStyle name="Currency [0]_MATERAL2_laroux_PLDT_PLDT" xfId="1434"/>
    <cellStyle name="Currency [0]_MATERAL2_laroux_PLDT_PLDT_RESULTS" xfId="1435"/>
    <cellStyle name="Currency [0]_MATERAL2_PLDT" xfId="1436"/>
    <cellStyle name="Currency [0]_MATERAL2_PLDT_1" xfId="1437"/>
    <cellStyle name="Currency [0]_MATERAL2_pldt_RESULTS" xfId="1438"/>
    <cellStyle name="Currency [0]_MATERAL2_RESULTS" xfId="1439"/>
    <cellStyle name="Currency [0]_MBS-HQ" xfId="1440"/>
    <cellStyle name="Currency [0]_MKGOCPX" xfId="1441"/>
    <cellStyle name="Currency [0]_Mktg Expenses" xfId="1442"/>
    <cellStyle name="Currency [0]_Mktg Forecast" xfId="1443"/>
    <cellStyle name="Currency [0]_Mktg Requests" xfId="1444"/>
    <cellStyle name="Currency [0]_MKTTABL" xfId="1445"/>
    <cellStyle name="Currency [0]_MOBCPX" xfId="1446"/>
    <cellStyle name="Currency [0]_mud plant bolted" xfId="1447"/>
    <cellStyle name="Currency [0]_mud plant bolted_BINV" xfId="1448"/>
    <cellStyle name="Currency [0]_mud plant bolted_BINV_1" xfId="1449"/>
    <cellStyle name="Currency [0]_mud plant bolted_BINV_1_PLDT" xfId="1450"/>
    <cellStyle name="Currency [0]_mud plant bolted_PERSONAL" xfId="1451"/>
    <cellStyle name="Currency [0]_mud plant bolted_pldt" xfId="1452"/>
    <cellStyle name="Currency [0]_MudInv" xfId="1453"/>
    <cellStyle name="Currency [0]_MwdInv" xfId="1454"/>
    <cellStyle name="Currency [0]_MwdJob" xfId="1455"/>
    <cellStyle name="Currency [0]_NON-PCA-OPT BLANK" xfId="1456"/>
    <cellStyle name="Currency [0]_OSMOCPX" xfId="1457"/>
    <cellStyle name="Currency [0]_P&amp;L" xfId="1458"/>
    <cellStyle name="Currency [0]_P&amp;L_BINV" xfId="1459"/>
    <cellStyle name="Currency [0]_P&amp;L_BINV_1" xfId="1460"/>
    <cellStyle name="Currency [0]_P&amp;L_PLDT" xfId="1461"/>
    <cellStyle name="Currency [0]_Page 8" xfId="1462"/>
    <cellStyle name="Currency [0]_Page 9" xfId="1463"/>
    <cellStyle name="Currency [0]_Payroll YTD" xfId="1464"/>
    <cellStyle name="Currency [0]_PCA-OPT BLANK" xfId="1465"/>
    <cellStyle name="Currency [0]_PERSONAL" xfId="1466"/>
    <cellStyle name="Currency [0]_PERSONAL_1" xfId="1467"/>
    <cellStyle name="Currency [0]_PERSONAL_1_BINV" xfId="1468"/>
    <cellStyle name="Currency [0]_PERSONAL_RESULTS" xfId="1469"/>
    <cellStyle name="Currency [0]_PGMKOCPX" xfId="1470"/>
    <cellStyle name="Currency [0]_PGNW1" xfId="1471"/>
    <cellStyle name="Currency [0]_PGNW2" xfId="1472"/>
    <cellStyle name="Currency [0]_PGNWOCPX" xfId="1473"/>
    <cellStyle name="Currency [0]_PIPELINE FILL" xfId="1474"/>
    <cellStyle name="Currency [0]_PLDT" xfId="1475"/>
    <cellStyle name="Currency [0]_PLDT_~ME0439" xfId="1476"/>
    <cellStyle name="Currency [0]_PLDT_1" xfId="1477"/>
    <cellStyle name="Currency [0]_pldt_2" xfId="1478"/>
    <cellStyle name="Currency [0]_pldt_2_pldt" xfId="1479"/>
    <cellStyle name="Currency [0]_pldt_2_RESULTS" xfId="1480"/>
    <cellStyle name="Currency [0]_PLDT_8dsummary2" xfId="1481"/>
    <cellStyle name="Currency [0]_PLDT_RESULTS" xfId="1482"/>
    <cellStyle name="Currency [0]_pldt_RESULTS_1" xfId="1483"/>
    <cellStyle name="Currency [0]_Q1 FY96" xfId="1484"/>
    <cellStyle name="Currency [0]_Q1 FY96_BINV" xfId="1485"/>
    <cellStyle name="Currency [0]_Q1 FY96_BINV_1" xfId="1486"/>
    <cellStyle name="Currency [0]_Q1 FY96_BINV_PLDT" xfId="1487"/>
    <cellStyle name="Currency [0]_Q1 FY96_PLDT" xfId="1488"/>
    <cellStyle name="Currency [0]_Q2 FY96" xfId="1489"/>
    <cellStyle name="Currency [0]_Q2 FY96_BINV" xfId="1490"/>
    <cellStyle name="Currency [0]_Q2 FY96_BINV_1" xfId="1491"/>
    <cellStyle name="Currency [0]_Q2 FY96_BINV_PLDT" xfId="1492"/>
    <cellStyle name="Currency [0]_Q2 FY96_PLDT" xfId="1493"/>
    <cellStyle name="Currency [0]_Q3 FY96" xfId="1494"/>
    <cellStyle name="Currency [0]_Q3 FY96_BINV" xfId="1495"/>
    <cellStyle name="Currency [0]_Q3 FY96_BINV_1" xfId="1496"/>
    <cellStyle name="Currency [0]_Q3 FY96_BINV_PLDT" xfId="1497"/>
    <cellStyle name="Currency [0]_Q3 FY96_PLDT" xfId="1498"/>
    <cellStyle name="Currency [0]_Q4 FY96" xfId="1499"/>
    <cellStyle name="Currency [0]_Q4 FY96_BINV" xfId="1500"/>
    <cellStyle name="Currency [0]_Q4 FY96_BINV_1" xfId="1501"/>
    <cellStyle name="Currency [0]_Q4 FY96_BINV_PLDT" xfId="1502"/>
    <cellStyle name="Currency [0]_Q4 FY96_PLDT" xfId="1503"/>
    <cellStyle name="Currency [0]_QTR94_95" xfId="1504"/>
    <cellStyle name="Currency [0]_QTR94_95_BINV" xfId="1505"/>
    <cellStyle name="Currency [0]_QTR94_95_BINV_1" xfId="1506"/>
    <cellStyle name="Currency [0]_QTR94_95_BINV_PLDT" xfId="1507"/>
    <cellStyle name="Currency [0]_QTR94_95_PLDT" xfId="1508"/>
    <cellStyle name="Currency [0]_r1" xfId="1509"/>
    <cellStyle name="Currency [0]_r1_BINV" xfId="1510"/>
    <cellStyle name="Currency [0]_r1_BINV_1" xfId="1511"/>
    <cellStyle name="Currency [0]_r1_BINV_BINV" xfId="1512"/>
    <cellStyle name="Currency [0]_r1_BINV_PLDT" xfId="1513"/>
    <cellStyle name="Currency [0]_r1_BINV_RESULTS" xfId="1514"/>
    <cellStyle name="Currency [0]_r1_PLDT" xfId="1515"/>
    <cellStyle name="Currency [0]_r1_PLDT_1" xfId="1516"/>
    <cellStyle name="Currency [0]_r1_RESULTS" xfId="1517"/>
    <cellStyle name="Currency [0]_RESULTS" xfId="1518"/>
    <cellStyle name="Currency [0]_RESULTS_1" xfId="1519"/>
    <cellStyle name="Currency [0]_RESULTS_2" xfId="1520"/>
    <cellStyle name="Currency [0]_RESULTS_3" xfId="1521"/>
    <cellStyle name="Currency [0]_RESULTS_4" xfId="1522"/>
    <cellStyle name="Currency [0]_REV 8.0 + PF FCST" xfId="1523"/>
    <cellStyle name="Currency [0]_SATOCPX" xfId="1524"/>
    <cellStyle name="Currency [0]_Sheet1" xfId="1525"/>
    <cellStyle name="Currency [0]_Sheet1_1" xfId="1526"/>
    <cellStyle name="Currency [0]_Sheet1_BINV" xfId="1527"/>
    <cellStyle name="Currency [0]_Sheet1_BINV_1" xfId="1528"/>
    <cellStyle name="Currency [0]_Sheet1_BINV_2" xfId="1529"/>
    <cellStyle name="Currency [0]_Sheet1_BINV_PLDT" xfId="1530"/>
    <cellStyle name="Currency [0]_Sheet1_BINV_PLDT_1" xfId="1531"/>
    <cellStyle name="Currency [0]_Sheet1_BINV_PLDT_PLDT" xfId="1532"/>
    <cellStyle name="Currency [0]_Sheet1_BINV_RESULTS" xfId="1533"/>
    <cellStyle name="Currency [0]_Sheet1_Book6" xfId="1534"/>
    <cellStyle name="Currency [0]_Sheet1_laroux" xfId="1535"/>
    <cellStyle name="Currency [0]_Sheet1_laroux_1" xfId="1536"/>
    <cellStyle name="Currency [0]_Sheet1_laroux_1_PLDT" xfId="1537"/>
    <cellStyle name="Currency [0]_Sheet1_laroux_1_PLDT_~ME1056" xfId="1538"/>
    <cellStyle name="Currency [0]_Sheet1_laroux_1_PLDT_PLDT" xfId="1539"/>
    <cellStyle name="Currency [0]_Sheet1_laroux_1_PLDT_PLDT_RESULTS" xfId="1540"/>
    <cellStyle name="Currency [0]_Sheet1_laroux_BINV" xfId="1541"/>
    <cellStyle name="Currency [0]_Sheet1_laroux_BINV_1" xfId="1542"/>
    <cellStyle name="Currency [0]_Sheet1_laroux_BINV_PLDT" xfId="1543"/>
    <cellStyle name="Currency [0]_Sheet1_laroux_PLDT" xfId="1544"/>
    <cellStyle name="Currency [0]_Sheet1_PERSONAL" xfId="1545"/>
    <cellStyle name="Currency [0]_Sheet1_PERSONAL_1" xfId="1546"/>
    <cellStyle name="Currency [0]_Sheet1_PERSONAL_BINV" xfId="1547"/>
    <cellStyle name="Currency [0]_Sheet1_PERSONAL_PLDT" xfId="1548"/>
    <cellStyle name="Currency [0]_Sheet1_PERSONAL_RESULTS" xfId="1549"/>
    <cellStyle name="Currency [0]_Sheet1_PLDT" xfId="1550"/>
    <cellStyle name="Currency [0]_Sheet1_PLDT_1" xfId="1551"/>
    <cellStyle name="Currency [0]_Sheet1_RESULTS" xfId="1552"/>
    <cellStyle name="Currency [0]_Sheet4" xfId="1553"/>
    <cellStyle name="Currency [0]_Sheet4_BINV" xfId="1554"/>
    <cellStyle name="Currency [0]_Sheet4_BINV_1" xfId="1555"/>
    <cellStyle name="Currency [0]_Sheet4_PLDT" xfId="1556"/>
    <cellStyle name="Currency [0]_SUMMARY" xfId="1557"/>
    <cellStyle name="Currency [0]_Summary (2)" xfId="1558"/>
    <cellStyle name="Currency [0]_SurInv" xfId="1559"/>
    <cellStyle name="Currency [0]_SurLog" xfId="1560"/>
    <cellStyle name="Currency [0]_TMSNW1" xfId="1561"/>
    <cellStyle name="Currency [0]_TMSNW2" xfId="1562"/>
    <cellStyle name="Currency [0]_TMSOCPX" xfId="1563"/>
    <cellStyle name="Currency [00]" xfId="1564"/>
    <cellStyle name="Currency [00]_#6 Temps &amp; Contractors" xfId="1565"/>
    <cellStyle name="Currency [00]_#6 Temps &amp; Contractors_PLDT" xfId="1566"/>
    <cellStyle name="Currency [00]_#6 Temps &amp; Contractors_PLDT_1" xfId="1567"/>
    <cellStyle name="Currency [00]_#6 Temps &amp; Contractors_PLDT_1_RESULTS" xfId="1568"/>
    <cellStyle name="Currency [00]_#6 Temps &amp; Contractors_PLDT_PLDT" xfId="1569"/>
    <cellStyle name="Currency [00]_#6 Temps &amp; Contractors_RESULTS" xfId="1570"/>
    <cellStyle name="Currency [00]_PLDT" xfId="1571"/>
    <cellStyle name="Currency [00]_PLDT_~ME1056" xfId="1572"/>
    <cellStyle name="Currency [00]_PLDT_1" xfId="1573"/>
    <cellStyle name="Currency [00]_PLDT_1_RESULTS" xfId="1574"/>
    <cellStyle name="Currency [00]_PLDT_PLDT" xfId="1575"/>
    <cellStyle name="Currency [00]_PLDT_PLDT_RESULTS" xfId="1576"/>
    <cellStyle name="Currency_#6 Temps &amp; Contractors" xfId="1577"/>
    <cellStyle name="Currency_#6 Temps &amp; Contractors_PLDT" xfId="1578"/>
    <cellStyle name="Currency_#6 Temps &amp; Contractors_PLDT_1" xfId="1579"/>
    <cellStyle name="Currency_#6 Temps &amp; Contractors_PLDT_1_RESULTS" xfId="1580"/>
    <cellStyle name="Currency_#6 Temps &amp; Contractors_PLDT_PLDT" xfId="1581"/>
    <cellStyle name="Currency_#6 Temps &amp; Contractors_PLDT_PLDT_RESULTS" xfId="1582"/>
    <cellStyle name="Currency_#6 Temps &amp; Contractors_PLDT_RESULTS" xfId="1583"/>
    <cellStyle name="Currency_#6 Temps &amp; Contractors_RESULTS" xfId="1584"/>
    <cellStyle name="Currency_#B P&amp;L Evolution" xfId="1585"/>
    <cellStyle name="Currency_#B P&amp;L Evolution_PLDT" xfId="1586"/>
    <cellStyle name="Currency_#B P&amp;L Evolution_PLDT_1" xfId="1587"/>
    <cellStyle name="Currency_#B P&amp;L Evolution_PLDT_1_RESULTS" xfId="1588"/>
    <cellStyle name="Currency_118246-004" xfId="1589"/>
    <cellStyle name="Currency_12~3SO2" xfId="1590"/>
    <cellStyle name="Currency_12~3SO2_BINV" xfId="1591"/>
    <cellStyle name="Currency_12~3SO2_PLDT" xfId="1592"/>
    <cellStyle name="Currency_127021-003" xfId="1593"/>
    <cellStyle name="Currency_129382-005" xfId="1594"/>
    <cellStyle name="Currency_137595-004" xfId="1595"/>
    <cellStyle name="Currency_137595-3&amp;4 ATHENA" xfId="1596"/>
    <cellStyle name="Currency_137829-003" xfId="1597"/>
    <cellStyle name="Currency_137829-003 (2)" xfId="1598"/>
    <cellStyle name="Currency_142155-001" xfId="1599"/>
    <cellStyle name="Currency_142203-002" xfId="1600"/>
    <cellStyle name="Currency_142203-003" xfId="1601"/>
    <cellStyle name="Currency_172029-002" xfId="1602"/>
    <cellStyle name="Currency_172029-002 ONLY" xfId="1603"/>
    <cellStyle name="Currency_172029-003" xfId="1604"/>
    <cellStyle name="Currency_172030-002" xfId="1605"/>
    <cellStyle name="Currency_172030-002 ONLY" xfId="1606"/>
    <cellStyle name="Currency_172030-003" xfId="1607"/>
    <cellStyle name="Currency_194750-002" xfId="1608"/>
    <cellStyle name="Currency_194757-003" xfId="1609"/>
    <cellStyle name="Currency_1995" xfId="1610"/>
    <cellStyle name="Currency_BELLEVUE" xfId="1611"/>
    <cellStyle name="Currency_BINV" xfId="1612"/>
    <cellStyle name="Currency_BINV_1" xfId="1613"/>
    <cellStyle name="Currency_BINV_1_BINV" xfId="1614"/>
    <cellStyle name="Currency_BINV_1_RESULTS" xfId="1615"/>
    <cellStyle name="Currency_BINV_PLDT" xfId="1616"/>
    <cellStyle name="Currency_BINV_RESULTS" xfId="1617"/>
    <cellStyle name="Currency_By Discipline" xfId="1618"/>
    <cellStyle name="Currency_CANAL" xfId="1619"/>
    <cellStyle name="Currency_CAP SPENDING FCST" xfId="1620"/>
    <cellStyle name="Currency_CAP SPENDING FCST_PLDT" xfId="1621"/>
    <cellStyle name="Currency_CCOCPX" xfId="1622"/>
    <cellStyle name="Currency_Channel Table" xfId="1623"/>
    <cellStyle name="Currency_Channel Table_BINV" xfId="1624"/>
    <cellStyle name="Currency_Channel Table_BINV_1" xfId="1625"/>
    <cellStyle name="Currency_Channel Table_PLDT" xfId="1626"/>
    <cellStyle name="Currency_CHARLOTTE" xfId="1627"/>
    <cellStyle name="Currency_CmplInv" xfId="1628"/>
    <cellStyle name="Currency_Cover" xfId="1629"/>
    <cellStyle name="Currency_cpqqdcst" xfId="1630"/>
    <cellStyle name="Currency_Disclaimer" xfId="1631"/>
    <cellStyle name="Currency_Disclaimer (2)" xfId="1632"/>
    <cellStyle name="Currency_DrlgInv" xfId="1633"/>
    <cellStyle name="Currency_E&amp;ONW1" xfId="1634"/>
    <cellStyle name="Currency_E&amp;ONW2" xfId="1635"/>
    <cellStyle name="Currency_E&amp;OOCPX" xfId="1636"/>
    <cellStyle name="Currency_F&amp;COCPX" xfId="1637"/>
    <cellStyle name="Currency_FCST_CUS" xfId="1638"/>
    <cellStyle name="Currency_FIELD TEST" xfId="1639"/>
    <cellStyle name="Currency_FluidsInv" xfId="1640"/>
    <cellStyle name="Currency_Full Year FY96" xfId="1641"/>
    <cellStyle name="Currency_Full Year FY96_BINV" xfId="1642"/>
    <cellStyle name="Currency_Full Year FY96_BINV_1" xfId="1643"/>
    <cellStyle name="Currency_Full Year FY96_BINV_PLDT" xfId="1644"/>
    <cellStyle name="Currency_Full Year FY96_PLDT" xfId="1645"/>
    <cellStyle name="Currency_Full Year FY96_PLDT_PLDT" xfId="1646"/>
    <cellStyle name="Currency_Full Year FY96_PLDT_PLDT_RESULTS" xfId="1647"/>
    <cellStyle name="Currency_HG TEAM RQMTS" xfId="1648"/>
    <cellStyle name="Currency_HG TEAM RQMTS (2)" xfId="1649"/>
    <cellStyle name="Currency_HILLTOP" xfId="1650"/>
    <cellStyle name="Currency_IMWWS CAP" xfId="1651"/>
    <cellStyle name="Currency_IMWWS CAP (2)" xfId="1652"/>
    <cellStyle name="Currency_IMWWS CAP (2)_PLDT" xfId="1653"/>
    <cellStyle name="Currency_IMWWS CAP_PLDT" xfId="1654"/>
    <cellStyle name="Currency_Inputs" xfId="1655"/>
    <cellStyle name="Currency_Inputs_pldt" xfId="1656"/>
    <cellStyle name="Currency_Inputs_RESULTS" xfId="1657"/>
    <cellStyle name="Currency_ITOCPX" xfId="1658"/>
    <cellStyle name="Currency_KB CAPITAL" xfId="1659"/>
    <cellStyle name="Currency_laroux" xfId="1660"/>
    <cellStyle name="Currency_laroux_1" xfId="1661"/>
    <cellStyle name="Currency_laroux_1_~ME0439" xfId="1662"/>
    <cellStyle name="Currency_laroux_1_12~3SO2" xfId="1663"/>
    <cellStyle name="Currency_laroux_1_12~3SO2_BINV" xfId="1664"/>
    <cellStyle name="Currency_laroux_1_12~3SO2_BINV_1" xfId="1665"/>
    <cellStyle name="Currency_laroux_1_12~3SO2_PLDT" xfId="1666"/>
    <cellStyle name="Currency_laroux_1_8dsummary2" xfId="1667"/>
    <cellStyle name="Currency_laroux_1_BINV" xfId="1668"/>
    <cellStyle name="Currency_laroux_1_BINV_1" xfId="1669"/>
    <cellStyle name="Currency_laroux_1_BINV_1_PLDT" xfId="1670"/>
    <cellStyle name="Currency_laroux_1_BINV_2" xfId="1671"/>
    <cellStyle name="Currency_laroux_1_BINV_3" xfId="1672"/>
    <cellStyle name="Currency_laroux_1_BINV_4" xfId="1673"/>
    <cellStyle name="Currency_laroux_1_BINV_BINV" xfId="1674"/>
    <cellStyle name="Currency_laroux_1_BINV_laroux" xfId="1675"/>
    <cellStyle name="Currency_laroux_1_BINV_laroux_PLDT" xfId="1676"/>
    <cellStyle name="Currency_laroux_1_BINV_laroux_PLDT_~ME1056" xfId="1677"/>
    <cellStyle name="Currency_laroux_1_BINV_laroux_PLDT_PLDT" xfId="1678"/>
    <cellStyle name="Currency_laroux_1_BINV_laroux_PLDT_PLDT_RESULTS" xfId="1679"/>
    <cellStyle name="Currency_laroux_1_BINV_PLDT" xfId="1680"/>
    <cellStyle name="Currency_laroux_1_BINV_PLDT_1" xfId="1681"/>
    <cellStyle name="Currency_laroux_1_BINV_RESULTS" xfId="1682"/>
    <cellStyle name="Currency_laroux_1_BINV_RESULTS_1" xfId="1683"/>
    <cellStyle name="Currency_laroux_1_PERSONAL" xfId="1684"/>
    <cellStyle name="Currency_laroux_1_PLDT" xfId="1685"/>
    <cellStyle name="Currency_laroux_1_PLDT_1" xfId="1686"/>
    <cellStyle name="Currency_laroux_1_PLDT_1_PLDT" xfId="1687"/>
    <cellStyle name="Currency_laroux_1_pldt_1_RESULTS" xfId="1688"/>
    <cellStyle name="Currency_laroux_1_PLDT_2" xfId="1689"/>
    <cellStyle name="Currency_laroux_1_pldt_RESULTS" xfId="1690"/>
    <cellStyle name="Currency_laroux_1_RESULTS" xfId="1691"/>
    <cellStyle name="Currency_laroux_1_RESULTS_1" xfId="1692"/>
    <cellStyle name="Currency_laroux_12~3SO2" xfId="1693"/>
    <cellStyle name="Currency_laroux_12~3SO2_BINV" xfId="1694"/>
    <cellStyle name="Currency_laroux_12~3SO2_BINV_1" xfId="1695"/>
    <cellStyle name="Currency_laroux_12~3SO2_BINV_PLDT" xfId="1696"/>
    <cellStyle name="Currency_laroux_12~3SO2_PLDT" xfId="1697"/>
    <cellStyle name="Currency_laroux_12~3SO2_PLDT_PLDT" xfId="1698"/>
    <cellStyle name="Currency_laroux_12~3SO2_PLDT_PLDT_RESULTS" xfId="1699"/>
    <cellStyle name="Currency_laroux_2" xfId="1700"/>
    <cellStyle name="Currency_laroux_2_~ME0439" xfId="1701"/>
    <cellStyle name="Currency_laroux_2_12~3SO2" xfId="1702"/>
    <cellStyle name="Currency_laroux_2_12~3SO2_BINV" xfId="1703"/>
    <cellStyle name="Currency_laroux_2_12~3SO2_BINV_1" xfId="1704"/>
    <cellStyle name="Currency_laroux_2_12~3SO2_BINV_BINV" xfId="1705"/>
    <cellStyle name="Currency_laroux_2_12~3SO2_BINV_PLDT" xfId="1706"/>
    <cellStyle name="Currency_laroux_2_12~3SO2_BINV_RESULTS" xfId="1707"/>
    <cellStyle name="Currency_laroux_2_12~3SO2_PLDT" xfId="1708"/>
    <cellStyle name="Currency_laroux_2_12~3SO2_PLDT_1" xfId="1709"/>
    <cellStyle name="Currency_laroux_2_12~3SO2_RESULTS" xfId="1710"/>
    <cellStyle name="Currency_laroux_2_8dsummary2" xfId="1711"/>
    <cellStyle name="Currency_laroux_2_BINV" xfId="1712"/>
    <cellStyle name="Currency_laroux_2_BINV_1" xfId="1713"/>
    <cellStyle name="Currency_laroux_2_BINV_1_PLDT" xfId="1714"/>
    <cellStyle name="Currency_laroux_2_BINV_2" xfId="1715"/>
    <cellStyle name="Currency_laroux_2_BINV_2_PLDT" xfId="1716"/>
    <cellStyle name="Currency_laroux_2_BINV_2_RESULTS" xfId="1717"/>
    <cellStyle name="Currency_laroux_2_BINV_3" xfId="1718"/>
    <cellStyle name="Currency_laroux_2_BINV_PLDT" xfId="1719"/>
    <cellStyle name="Currency_laroux_2_BINV_PLDT_1" xfId="1720"/>
    <cellStyle name="Currency_laroux_2_BINV_RESULTS" xfId="1721"/>
    <cellStyle name="Currency_laroux_2_laroux" xfId="1722"/>
    <cellStyle name="Currency_laroux_2_laroux_PLDT" xfId="1723"/>
    <cellStyle name="Currency_laroux_2_laroux_PLDT_1" xfId="1724"/>
    <cellStyle name="Currency_laroux_2_laroux_PLDT_1_RESULTS" xfId="1725"/>
    <cellStyle name="Currency_laroux_2_laroux_PLDT_RESULTS" xfId="1726"/>
    <cellStyle name="Currency_laroux_2_laroux_RESULTS" xfId="1727"/>
    <cellStyle name="Currency_laroux_2_PERSONAL" xfId="1728"/>
    <cellStyle name="Currency_laroux_2_PLDT" xfId="1729"/>
    <cellStyle name="Currency_laroux_2_PLDT_1" xfId="1730"/>
    <cellStyle name="Currency_laroux_2_PLDT_2" xfId="1731"/>
    <cellStyle name="Currency_laroux_2_PLDT_PLDT" xfId="1732"/>
    <cellStyle name="Currency_laroux_2_pldt_RESULTS" xfId="1733"/>
    <cellStyle name="Currency_laroux_2_RESULTS" xfId="1734"/>
    <cellStyle name="Currency_laroux_2_RESULTS_1" xfId="1735"/>
    <cellStyle name="Currency_laroux_3" xfId="1736"/>
    <cellStyle name="Currency_laroux_3_~ME0439" xfId="1737"/>
    <cellStyle name="Currency_laroux_3_12~3SO2" xfId="1738"/>
    <cellStyle name="Currency_laroux_3_12~3SO2_BINV" xfId="1739"/>
    <cellStyle name="Currency_laroux_3_12~3SO2_BINV_1" xfId="1740"/>
    <cellStyle name="Currency_laroux_3_12~3SO2_BINV_1_PLDT" xfId="1741"/>
    <cellStyle name="Currency_laroux_3_12~3SO2_BINV_1_PLDT_RESULTS" xfId="1742"/>
    <cellStyle name="Currency_laroux_3_12~3SO2_BINV_2" xfId="1743"/>
    <cellStyle name="Currency_laroux_3_12~3SO2_BINV_2_PLDT" xfId="1744"/>
    <cellStyle name="Currency_laroux_3_12~3SO2_BINV_PLDT" xfId="1745"/>
    <cellStyle name="Currency_laroux_3_12~3SO2_BINV_PLDT_1" xfId="1746"/>
    <cellStyle name="Currency_laroux_3_12~3SO2_BINV_PLDT_1_RESULTS" xfId="1747"/>
    <cellStyle name="Currency_laroux_3_12~3SO2_BINV_PLDT_PLDT" xfId="1748"/>
    <cellStyle name="Currency_laroux_3_12~3SO2_BINV_PLDT_RESULTS" xfId="1749"/>
    <cellStyle name="Currency_laroux_3_12~3SO2_BINV_RESULTS" xfId="1750"/>
    <cellStyle name="Currency_laroux_3_12~3SO2_BINV_RESULTS_1" xfId="1751"/>
    <cellStyle name="Currency_laroux_3_12~3SO2_PLDT" xfId="1752"/>
    <cellStyle name="Currency_laroux_3_12~3SO2_PLDT_1" xfId="1753"/>
    <cellStyle name="Currency_laroux_3_12~3SO2_PLDT_1_RESULTS" xfId="1754"/>
    <cellStyle name="Currency_laroux_3_12~3SO2_PLDT_PLDT" xfId="1755"/>
    <cellStyle name="Currency_laroux_3_12~3SO2_PLDT_RESULTS" xfId="1756"/>
    <cellStyle name="Currency_laroux_3_12~3SO2_RESULTS" xfId="1757"/>
    <cellStyle name="Currency_laroux_3_12~3SO2_RESULTS_1" xfId="1758"/>
    <cellStyle name="Currency_laroux_3_8dsummary2" xfId="1759"/>
    <cellStyle name="Currency_laroux_3_BINV" xfId="1760"/>
    <cellStyle name="Currency_laroux_3_BINV_1" xfId="1761"/>
    <cellStyle name="Currency_laroux_3_BINV_1_PLDT" xfId="1762"/>
    <cellStyle name="Currency_laroux_3_BINV_1_PLDT_1" xfId="1763"/>
    <cellStyle name="Currency_laroux_3_BINV_1_RESULTS" xfId="1764"/>
    <cellStyle name="Currency_laroux_3_BINV_2" xfId="1765"/>
    <cellStyle name="Currency_laroux_3_BINV_3" xfId="1766"/>
    <cellStyle name="Currency_laroux_3_BINV_3_PLDT" xfId="1767"/>
    <cellStyle name="Currency_laroux_3_BINV_PLDT" xfId="1768"/>
    <cellStyle name="Currency_laroux_3_BINV_PLDT_1" xfId="1769"/>
    <cellStyle name="Currency_laroux_3_BINV_PLDT_1_RESULTS" xfId="1770"/>
    <cellStyle name="Currency_laroux_3_BINV_PLDT_PLDT" xfId="1771"/>
    <cellStyle name="Currency_laroux_3_BINV_PLDT_RESULTS" xfId="1772"/>
    <cellStyle name="Currency_laroux_3_BINV_RESULTS" xfId="1773"/>
    <cellStyle name="Currency_laroux_3_PLDT" xfId="1774"/>
    <cellStyle name="Currency_laroux_3_PLDT_1" xfId="1775"/>
    <cellStyle name="Currency_laroux_3_PLDT_PLDT" xfId="1776"/>
    <cellStyle name="Currency_laroux_3_PLDT_RESULTS" xfId="1777"/>
    <cellStyle name="Currency_laroux_3_RESULTS" xfId="1778"/>
    <cellStyle name="Currency_laroux_3_RESULTS_1" xfId="1779"/>
    <cellStyle name="Currency_laroux_4" xfId="1780"/>
    <cellStyle name="Currency_laroux_4_BINV" xfId="1781"/>
    <cellStyle name="Currency_laroux_4_BINV_1" xfId="1782"/>
    <cellStyle name="Currency_laroux_4_BINV_1_PLDT" xfId="1783"/>
    <cellStyle name="Currency_laroux_4_BINV_2" xfId="1784"/>
    <cellStyle name="Currency_laroux_4_BINV_laroux" xfId="1785"/>
    <cellStyle name="Currency_laroux_4_BINV_laroux_PLDT" xfId="1786"/>
    <cellStyle name="Currency_laroux_4_BINV_laroux_PLDT_~ME1056" xfId="1787"/>
    <cellStyle name="Currency_laroux_4_BINV_laroux_PLDT_PLDT" xfId="1788"/>
    <cellStyle name="Currency_laroux_4_BINV_laroux_PLDT_PLDT_RESULTS" xfId="1789"/>
    <cellStyle name="Currency_laroux_4_BINV_PLDT" xfId="1790"/>
    <cellStyle name="Currency_laroux_4_BINV_PLDT_1" xfId="1791"/>
    <cellStyle name="Currency_laroux_4_BINV_PLDT_PLDT" xfId="1792"/>
    <cellStyle name="Currency_laroux_4_BINV_RESULTS" xfId="1793"/>
    <cellStyle name="Currency_laroux_4_laroux" xfId="1794"/>
    <cellStyle name="Currency_laroux_4_laroux_PLDT" xfId="1795"/>
    <cellStyle name="Currency_laroux_4_laroux_PLDT_1" xfId="1796"/>
    <cellStyle name="Currency_laroux_4_PLDT" xfId="1797"/>
    <cellStyle name="Currency_laroux_4_PLDT_1" xfId="1798"/>
    <cellStyle name="Currency_laroux_4_PLDT_PLDT" xfId="1799"/>
    <cellStyle name="Currency_laroux_4_RESULTS" xfId="1800"/>
    <cellStyle name="Currency_laroux_4_RESULTS_1" xfId="1801"/>
    <cellStyle name="Currency_laroux_5" xfId="1802"/>
    <cellStyle name="Currency_laroux_5_BINV" xfId="1803"/>
    <cellStyle name="Currency_laroux_5_BINV_RESULTS" xfId="1804"/>
    <cellStyle name="Currency_laroux_5_PLDT" xfId="1805"/>
    <cellStyle name="Currency_laroux_5_PLDT_1" xfId="1806"/>
    <cellStyle name="Currency_laroux_5_PLDT_1_RESULTS" xfId="1807"/>
    <cellStyle name="Currency_laroux_5_PLDT_RESULTS" xfId="1808"/>
    <cellStyle name="Currency_laroux_6" xfId="1809"/>
    <cellStyle name="Currency_laroux_6_PLDT" xfId="1810"/>
    <cellStyle name="Currency_laroux_6_PLDT_1" xfId="1811"/>
    <cellStyle name="Currency_laroux_6_PLDT_PLDT" xfId="1812"/>
    <cellStyle name="Currency_laroux_6_PLDT_PLDT_RESULTS" xfId="1813"/>
    <cellStyle name="Currency_laroux_7" xfId="1814"/>
    <cellStyle name="Currency_laroux_7_PLDT" xfId="1815"/>
    <cellStyle name="Currency_laroux_7_PLDT_1" xfId="1816"/>
    <cellStyle name="Currency_laroux_BINV" xfId="1817"/>
    <cellStyle name="Currency_laroux_BINV_1" xfId="1818"/>
    <cellStyle name="Currency_laroux_BINV_1_PLDT" xfId="1819"/>
    <cellStyle name="Currency_laroux_BINV_1_PLDT_1" xfId="1820"/>
    <cellStyle name="Currency_laroux_BINV_2" xfId="1821"/>
    <cellStyle name="Currency_laroux_BINV_3" xfId="1822"/>
    <cellStyle name="Currency_laroux_BINV_4" xfId="1823"/>
    <cellStyle name="Currency_laroux_BINV_PLDT" xfId="1824"/>
    <cellStyle name="Currency_laroux_BINV_PLDT_1" xfId="1825"/>
    <cellStyle name="Currency_laroux_BINV_PLDT_PLDT" xfId="1826"/>
    <cellStyle name="Currency_laroux_BINV_PLDT_PLDT_RESULTS" xfId="1827"/>
    <cellStyle name="Currency_laroux_BINV_RESULTS" xfId="1828"/>
    <cellStyle name="Currency_laroux_laroux" xfId="1829"/>
    <cellStyle name="Currency_laroux_PERSONAL" xfId="1830"/>
    <cellStyle name="Currency_laroux_PERSONAL_PM9804" xfId="1831"/>
    <cellStyle name="Currency_laroux_PLDT" xfId="1832"/>
    <cellStyle name="Currency_laroux_PLDT_1" xfId="1833"/>
    <cellStyle name="Currency_laroux_PLDT_PLDT" xfId="1834"/>
    <cellStyle name="Currency_laroux_PLDT_PLDT_RESULTS" xfId="1835"/>
    <cellStyle name="Currency_laroux_pldt_RESULTS" xfId="1836"/>
    <cellStyle name="Currency_MACRO1.XLM" xfId="1837"/>
    <cellStyle name="Currency_MACRO1.XLM_BINV" xfId="1838"/>
    <cellStyle name="Currency_MACRO1.XLM_BINV_1" xfId="1839"/>
    <cellStyle name="Currency_MACRO1.XLM_PLDT" xfId="1840"/>
    <cellStyle name="Currency_MATERAL2" xfId="1841"/>
    <cellStyle name="Currency_MATERAL2_BINV" xfId="1842"/>
    <cellStyle name="Currency_MATERAL2_BINV_1" xfId="1843"/>
    <cellStyle name="Currency_MATERAL2_BINV_1_PLDT" xfId="1844"/>
    <cellStyle name="Currency_MATERAL2_BINV_1_PLDT_1" xfId="1845"/>
    <cellStyle name="Currency_MATERAL2_BINV_1_PLDT_1_RESULTS" xfId="1846"/>
    <cellStyle name="Currency_MATERAL2_BINV_2" xfId="1847"/>
    <cellStyle name="Currency_MATERAL2_BINV_laroux" xfId="1848"/>
    <cellStyle name="Currency_MATERAL2_BINV_laroux_PLDT" xfId="1849"/>
    <cellStyle name="Currency_MATERAL2_BINV_laroux_PLDT_~ME1056" xfId="1850"/>
    <cellStyle name="Currency_MATERAL2_BINV_laroux_PLDT_PLDT" xfId="1851"/>
    <cellStyle name="Currency_MATERAL2_BINV_laroux_PLDT_PLDT_RESULTS" xfId="1852"/>
    <cellStyle name="Currency_MATERAL2_BINV_PLDT" xfId="1853"/>
    <cellStyle name="Currency_MATERAL2_BINV_PLDT_1" xfId="1854"/>
    <cellStyle name="Currency_MATERAL2_BINV_RESULTS" xfId="1855"/>
    <cellStyle name="Currency_MATERAL2_laroux" xfId="1856"/>
    <cellStyle name="Currency_MATERAL2_laroux_PLDT" xfId="1857"/>
    <cellStyle name="Currency_MATERAL2_laroux_PLDT_1" xfId="1858"/>
    <cellStyle name="Currency_MATERAL2_PLDT" xfId="1859"/>
    <cellStyle name="Currency_MATERAL2_PLDT_1" xfId="1860"/>
    <cellStyle name="Currency_MATERAL2_pldt_1_RESULTS" xfId="1861"/>
    <cellStyle name="Currency_MATERAL2_pldt_RESULTS" xfId="1862"/>
    <cellStyle name="Currency_MATERAL2_RESULTS" xfId="1863"/>
    <cellStyle name="Currency_MBS-HQ" xfId="1864"/>
    <cellStyle name="Currency_MKGOCPX" xfId="1865"/>
    <cellStyle name="Currency_Mktg Expenses" xfId="1866"/>
    <cellStyle name="Currency_Mktg Forecast" xfId="1867"/>
    <cellStyle name="Currency_Mktg Requests" xfId="1868"/>
    <cellStyle name="Currency_MKTTABL" xfId="1869"/>
    <cellStyle name="Currency_MOBCPX" xfId="1870"/>
    <cellStyle name="Currency_mud plant bolted" xfId="1871"/>
    <cellStyle name="Currency_mud plant bolted_BINV" xfId="1872"/>
    <cellStyle name="Currency_mud plant bolted_BINV_~ME1056" xfId="1873"/>
    <cellStyle name="Currency_mud plant bolted_BINV_1" xfId="1874"/>
    <cellStyle name="Currency_mud plant bolted_BINV_1_PLDT" xfId="1875"/>
    <cellStyle name="Currency_mud plant bolted_BINV_1_PLDT_1" xfId="1876"/>
    <cellStyle name="Currency_mud plant bolted_BINV_1_RESULTS" xfId="1877"/>
    <cellStyle name="Currency_mud plant bolted_BINV_2" xfId="1878"/>
    <cellStyle name="Currency_mud plant bolted_BINV_2_PLDT" xfId="1879"/>
    <cellStyle name="Currency_mud plant bolted_BINV_2_RESULTS" xfId="1880"/>
    <cellStyle name="Currency_mud plant bolted_BINV_PLDT" xfId="1881"/>
    <cellStyle name="Currency_mud plant bolted_BINV_PLDT_1" xfId="1882"/>
    <cellStyle name="Currency_mud plant bolted_BINV_PLDT_1_RESULTS" xfId="1883"/>
    <cellStyle name="Currency_mud plant bolted_BINV_RESULTS" xfId="1884"/>
    <cellStyle name="Currency_mud plant bolted_laroux" xfId="1885"/>
    <cellStyle name="Currency_mud plant bolted_laroux_PLDT" xfId="1886"/>
    <cellStyle name="Currency_mud plant bolted_laroux_PLDT_~ME1056" xfId="1887"/>
    <cellStyle name="Currency_mud plant bolted_laroux_PLDT_PLDT" xfId="1888"/>
    <cellStyle name="Currency_mud plant bolted_laroux_PLDT_PLDT_RESULTS" xfId="1889"/>
    <cellStyle name="Currency_mud plant bolted_PLDT" xfId="1890"/>
    <cellStyle name="Currency_mud plant bolted_PLDT_~ME1056" xfId="1891"/>
    <cellStyle name="Currency_mud plant bolted_PLDT_1" xfId="1892"/>
    <cellStyle name="Currency_mud plant bolted_pldt_1_RESULTS" xfId="1893"/>
    <cellStyle name="Currency_mud plant bolted_pldt_RESULTS" xfId="1894"/>
    <cellStyle name="Currency_mud plant bolted_RESULTS" xfId="1895"/>
    <cellStyle name="Currency_MudInv" xfId="1896"/>
    <cellStyle name="Currency_MwdInv" xfId="1897"/>
    <cellStyle name="Currency_MwdJob" xfId="1898"/>
    <cellStyle name="Currency_NON-PCA-OPT BLANK" xfId="1899"/>
    <cellStyle name="Currency_OSMOCPX" xfId="1900"/>
    <cellStyle name="Currency_P&amp;L" xfId="1901"/>
    <cellStyle name="Currency_P&amp;L_BINV" xfId="1902"/>
    <cellStyle name="Currency_P&amp;L_BINV_1" xfId="1903"/>
    <cellStyle name="Currency_P&amp;L_PLDT" xfId="1904"/>
    <cellStyle name="Currency_Page 8" xfId="1905"/>
    <cellStyle name="Currency_Page 9" xfId="1906"/>
    <cellStyle name="Currency_Payroll YTD" xfId="1907"/>
    <cellStyle name="Currency_PCA-OPT BLANK" xfId="1908"/>
    <cellStyle name="Currency_PERSONAL" xfId="1909"/>
    <cellStyle name="Currency_PERSONAL_1" xfId="1910"/>
    <cellStyle name="Currency_PERSONAL_1_BINV" xfId="1911"/>
    <cellStyle name="Currency_PERSONAL_BINV" xfId="1912"/>
    <cellStyle name="Currency_PERSONAL_PLDT" xfId="1913"/>
    <cellStyle name="Currency_PGMKOCPX" xfId="1914"/>
    <cellStyle name="Currency_PGNW1" xfId="1915"/>
    <cellStyle name="Currency_PGNW2" xfId="1916"/>
    <cellStyle name="Currency_PGNWOCPX" xfId="1917"/>
    <cellStyle name="Currency_PIPELINE FILL" xfId="1918"/>
    <cellStyle name="Currency_PLDT" xfId="1919"/>
    <cellStyle name="Currency_PLDT_~ME0439" xfId="1920"/>
    <cellStyle name="Currency_PLDT_1" xfId="1921"/>
    <cellStyle name="Currency_pldt_2" xfId="1922"/>
    <cellStyle name="Currency_pldt_2_pldt" xfId="1923"/>
    <cellStyle name="Currency_pldt_2_RESULTS" xfId="1924"/>
    <cellStyle name="Currency_PLDT_8dsummary2" xfId="1925"/>
    <cellStyle name="Currency_PLDT_RESULTS" xfId="1926"/>
    <cellStyle name="Currency_PLDT_RESULTS_1" xfId="1927"/>
    <cellStyle name="Currency_Q1 FY96" xfId="1928"/>
    <cellStyle name="Currency_Q1 FY96_BINV" xfId="1929"/>
    <cellStyle name="Currency_Q1 FY96_BINV_1" xfId="1930"/>
    <cellStyle name="Currency_Q1 FY96_BINV_PLDT" xfId="1931"/>
    <cellStyle name="Currency_Q1 FY96_PLDT" xfId="1932"/>
    <cellStyle name="Currency_Q1 FY96_PLDT_PLDT" xfId="1933"/>
    <cellStyle name="Currency_Q1 FY96_PLDT_PLDT_RESULTS" xfId="1934"/>
    <cellStyle name="Currency_Q2 FY96" xfId="1935"/>
    <cellStyle name="Currency_Q2 FY96_BINV" xfId="1936"/>
    <cellStyle name="Currency_Q2 FY96_BINV_1" xfId="1937"/>
    <cellStyle name="Currency_Q2 FY96_BINV_PLDT" xfId="1938"/>
    <cellStyle name="Currency_Q2 FY96_PLDT" xfId="1939"/>
    <cellStyle name="Currency_Q2 FY96_PLDT_PLDT" xfId="1940"/>
    <cellStyle name="Currency_Q2 FY96_PLDT_PLDT_RESULTS" xfId="1941"/>
    <cellStyle name="Currency_Q3 FY96" xfId="1942"/>
    <cellStyle name="Currency_Q3 FY96_BINV" xfId="1943"/>
    <cellStyle name="Currency_Q3 FY96_BINV_1" xfId="1944"/>
    <cellStyle name="Currency_Q3 FY96_BINV_PLDT" xfId="1945"/>
    <cellStyle name="Currency_Q3 FY96_PLDT" xfId="1946"/>
    <cellStyle name="Currency_Q3 FY96_PLDT_PLDT" xfId="1947"/>
    <cellStyle name="Currency_Q3 FY96_PLDT_PLDT_RESULTS" xfId="1948"/>
    <cellStyle name="Currency_Q4 FY96" xfId="1949"/>
    <cellStyle name="Currency_Q4 FY96_BINV" xfId="1950"/>
    <cellStyle name="Currency_Q4 FY96_BINV_1" xfId="1951"/>
    <cellStyle name="Currency_Q4 FY96_BINV_PLDT" xfId="1952"/>
    <cellStyle name="Currency_Q4 FY96_PLDT" xfId="1953"/>
    <cellStyle name="Currency_Q4 FY96_PLDT_PLDT" xfId="1954"/>
    <cellStyle name="Currency_Q4 FY96_PLDT_PLDT_RESULTS" xfId="1955"/>
    <cellStyle name="Currency_QTR94_95" xfId="1956"/>
    <cellStyle name="Currency_QTR94_95_BINV" xfId="1957"/>
    <cellStyle name="Currency_QTR94_95_BINV_1" xfId="1958"/>
    <cellStyle name="Currency_QTR94_95_BINV_PLDT" xfId="1959"/>
    <cellStyle name="Currency_QTR94_95_PLDT" xfId="1960"/>
    <cellStyle name="Currency_QTR94_95_PLDT_PLDT" xfId="1961"/>
    <cellStyle name="Currency_QTR94_95_PLDT_PLDT_RESULTS" xfId="1962"/>
    <cellStyle name="Currency_r1" xfId="1963"/>
    <cellStyle name="Currency_r1_BINV" xfId="1964"/>
    <cellStyle name="Currency_r1_BINV_1" xfId="1965"/>
    <cellStyle name="Currency_r1_BINV_BINV" xfId="1966"/>
    <cellStyle name="Currency_r1_BINV_PLDT" xfId="1967"/>
    <cellStyle name="Currency_r1_BINV_RESULTS" xfId="1968"/>
    <cellStyle name="Currency_r1_PLDT" xfId="1969"/>
    <cellStyle name="Currency_r1_PLDT_1" xfId="1970"/>
    <cellStyle name="Currency_r1_RESULTS" xfId="1971"/>
    <cellStyle name="Currency_RESULTS" xfId="1972"/>
    <cellStyle name="Currency_RESULTS_1" xfId="1973"/>
    <cellStyle name="Currency_RESULTS_2" xfId="1974"/>
    <cellStyle name="Currency_RESULTS_3" xfId="1975"/>
    <cellStyle name="Currency_RESULTS_4" xfId="1976"/>
    <cellStyle name="Currency_RESULTS_5" xfId="1977"/>
    <cellStyle name="Currency_REV 8.0 + PF FCST" xfId="1978"/>
    <cellStyle name="Currency_SATOCPX" xfId="1979"/>
    <cellStyle name="Currency_Sheet1" xfId="1980"/>
    <cellStyle name="Currency_Sheet1_1" xfId="1981"/>
    <cellStyle name="Currency_Sheet1_BINV" xfId="1982"/>
    <cellStyle name="Currency_Sheet1_BINV_1" xfId="1983"/>
    <cellStyle name="Currency_Sheet1_BINV_2" xfId="1984"/>
    <cellStyle name="Currency_Sheet1_BINV_PLDT" xfId="1985"/>
    <cellStyle name="Currency_Sheet1_BINV_PLDT_PLDT" xfId="1986"/>
    <cellStyle name="Currency_Sheet1_Book6" xfId="1987"/>
    <cellStyle name="Currency_Sheet1_laroux" xfId="1988"/>
    <cellStyle name="Currency_Sheet1_laroux_1" xfId="1989"/>
    <cellStyle name="Currency_Sheet1_laroux_1_PLDT" xfId="1990"/>
    <cellStyle name="Currency_Sheet1_laroux_1_PLDT_~ME1056" xfId="1991"/>
    <cellStyle name="Currency_Sheet1_laroux_1_PLDT_PLDT" xfId="1992"/>
    <cellStyle name="Currency_Sheet1_laroux_1_PLDT_PLDT_RESULTS" xfId="1993"/>
    <cellStyle name="Currency_Sheet1_laroux_BINV" xfId="1994"/>
    <cellStyle name="Currency_Sheet1_laroux_BINV_1" xfId="1995"/>
    <cellStyle name="Currency_Sheet1_laroux_BINV_PLDT" xfId="1996"/>
    <cellStyle name="Currency_Sheet1_laroux_PLDT" xfId="1997"/>
    <cellStyle name="Currency_Sheet1_laroux_PLDT_PLDT" xfId="1998"/>
    <cellStyle name="Currency_Sheet1_laroux_PLDT_PLDT_RESULTS" xfId="1999"/>
    <cellStyle name="Currency_Sheet1_PERSONAL" xfId="2000"/>
    <cellStyle name="Currency_Sheet1_PERSONAL_1" xfId="2001"/>
    <cellStyle name="Currency_Sheet1_PERSONAL_BINV" xfId="2002"/>
    <cellStyle name="Currency_Sheet1_PERSONAL_PLDT" xfId="2003"/>
    <cellStyle name="Currency_Sheet1_PERSONAL_PLDT_1" xfId="2004"/>
    <cellStyle name="Currency_Sheet1_PLDT" xfId="2005"/>
    <cellStyle name="Currency_Sheet4" xfId="2006"/>
    <cellStyle name="Currency_Sheet4_BINV" xfId="2007"/>
    <cellStyle name="Currency_Sheet4_BINV_1" xfId="2008"/>
    <cellStyle name="Currency_Sheet4_PLDT" xfId="2009"/>
    <cellStyle name="Currency_SUMMARY" xfId="2010"/>
    <cellStyle name="Currency_Summary (2)" xfId="2011"/>
    <cellStyle name="Currency_SurInv" xfId="2012"/>
    <cellStyle name="Currency_SurLog" xfId="2013"/>
    <cellStyle name="Currency_TMSNW1" xfId="2014"/>
    <cellStyle name="Currency_TMSNW2" xfId="2015"/>
    <cellStyle name="Currency_TMSOCPX" xfId="2016"/>
    <cellStyle name="Date Short" xfId="2017"/>
    <cellStyle name="DELTA" xfId="2018"/>
    <cellStyle name="Enter Currency (0)" xfId="2019"/>
    <cellStyle name="Enter Currency (0)_~ME0439" xfId="2020"/>
    <cellStyle name="Enter Currency (0)_PLDT" xfId="2021"/>
    <cellStyle name="Enter Currency (0)_PLDT_~ME1056" xfId="2022"/>
    <cellStyle name="Enter Currency (0)_PLDT_1" xfId="2023"/>
    <cellStyle name="Enter Currency (0)_PLDT_1_~ME0439" xfId="2024"/>
    <cellStyle name="Enter Currency (0)_PLDT_1_RESULTS" xfId="2025"/>
    <cellStyle name="Enter Currency (0)_PLDT_PLDT" xfId="2026"/>
    <cellStyle name="Enter Currency (0)_PLDT_PLDT_~ME0439" xfId="2027"/>
    <cellStyle name="Enter Currency (0)_PLDT_PLDT_RESULTS" xfId="2028"/>
    <cellStyle name="Enter Currency (0)_RESULTS" xfId="2029"/>
    <cellStyle name="Enter Currency (0)_RESULTS_1" xfId="2030"/>
    <cellStyle name="Enter Currency (2)" xfId="2031"/>
    <cellStyle name="Enter Currency (2)_PLDT" xfId="2032"/>
    <cellStyle name="Enter Currency (2)_PLDT_~ME1056" xfId="2033"/>
    <cellStyle name="Enter Currency (2)_PLDT_1" xfId="2034"/>
    <cellStyle name="Enter Currency (2)_PLDT_1_~ME0439" xfId="2035"/>
    <cellStyle name="Enter Currency (2)_PLDT_1_RESULTS" xfId="2036"/>
    <cellStyle name="Enter Currency (2)_PLDT_PLDT" xfId="2037"/>
    <cellStyle name="Enter Currency (2)_PLDT_PLDT_~ME0439" xfId="2038"/>
    <cellStyle name="Enter Currency (2)_PLDT_PLDT_RESULTS" xfId="2039"/>
    <cellStyle name="Enter Units (0)" xfId="2040"/>
    <cellStyle name="Enter Units (0)_~ME0439" xfId="2041"/>
    <cellStyle name="Enter Units (0)_PLDT" xfId="2042"/>
    <cellStyle name="Enter Units (0)_PLDT_~ME1056" xfId="2043"/>
    <cellStyle name="Enter Units (0)_PLDT_1" xfId="2044"/>
    <cellStyle name="Enter Units (0)_PLDT_1_~ME0439" xfId="2045"/>
    <cellStyle name="Enter Units (0)_PLDT_1_RESULTS" xfId="2046"/>
    <cellStyle name="Enter Units (0)_PLDT_PLDT" xfId="2047"/>
    <cellStyle name="Enter Units (0)_PLDT_PLDT_~ME0439" xfId="2048"/>
    <cellStyle name="Enter Units (0)_PLDT_PLDT_RESULTS" xfId="2049"/>
    <cellStyle name="Enter Units (0)_RESULTS" xfId="2050"/>
    <cellStyle name="Enter Units (1)" xfId="2051"/>
    <cellStyle name="Enter Units (1)_~ME0439" xfId="2052"/>
    <cellStyle name="Enter Units (1)_PLDT" xfId="2053"/>
    <cellStyle name="Enter Units (1)_PLDT_~ME0439" xfId="2054"/>
    <cellStyle name="Enter Units (1)_PLDT_1" xfId="2055"/>
    <cellStyle name="Enter Units (1)_PLDT_1_~ME0439" xfId="2056"/>
    <cellStyle name="Enter Units (1)_PLDT_1_RESULTS" xfId="2057"/>
    <cellStyle name="Enter Units (1)_PLDT_PLDT" xfId="2058"/>
    <cellStyle name="Enter Units (1)_PLDT_PLDT_~ME0439" xfId="2059"/>
    <cellStyle name="Enter Units (1)_PLDT_PLDT_RESULTS" xfId="2060"/>
    <cellStyle name="Enter Units (1)_PLDT_RESULTS" xfId="2061"/>
    <cellStyle name="Enter Units (1)_RESULTS" xfId="2062"/>
    <cellStyle name="Enter Units (2)" xfId="2063"/>
    <cellStyle name="Enter Units (2)_PLDT" xfId="2064"/>
    <cellStyle name="Enter Units (2)_PLDT_~ME1056" xfId="2065"/>
    <cellStyle name="Enter Units (2)_PLDT_1" xfId="2066"/>
    <cellStyle name="Enter Units (2)_PLDT_1_~ME0439" xfId="2067"/>
    <cellStyle name="Enter Units (2)_PLDT_1_RESULTS" xfId="2068"/>
    <cellStyle name="Enter Units (2)_PLDT_PLDT" xfId="2069"/>
    <cellStyle name="Enter Units (2)_PLDT_PLDT_~ME0439" xfId="2070"/>
    <cellStyle name="Enter Units (2)_PLDT_PLDT_RESULTS" xfId="2071"/>
    <cellStyle name="Followed Hyperlink" xfId="2072"/>
    <cellStyle name="Grey" xfId="2073"/>
    <cellStyle name="Header1" xfId="2074"/>
    <cellStyle name="Header2" xfId="2075"/>
    <cellStyle name="Hyperlink" xfId="2076"/>
    <cellStyle name="Hyperlink_PM9808" xfId="2077"/>
    <cellStyle name="Input [yellow]" xfId="2078"/>
    <cellStyle name="Link Currency (0)" xfId="2079"/>
    <cellStyle name="Link Currency (0)_~ME0439" xfId="2080"/>
    <cellStyle name="Link Currency (0)_PLDT" xfId="2081"/>
    <cellStyle name="Link Currency (0)_PLDT_~ME1056" xfId="2082"/>
    <cellStyle name="Link Currency (0)_PLDT_1" xfId="2083"/>
    <cellStyle name="Link Currency (0)_PLDT_1_~ME0439" xfId="2084"/>
    <cellStyle name="Link Currency (0)_PLDT_1_RESULTS" xfId="2085"/>
    <cellStyle name="Link Currency (0)_PLDT_PLDT" xfId="2086"/>
    <cellStyle name="Link Currency (0)_PLDT_PLDT_~ME0439" xfId="2087"/>
    <cellStyle name="Link Currency (0)_PLDT_PLDT_RESULTS" xfId="2088"/>
    <cellStyle name="Link Currency (0)_RESULTS" xfId="2089"/>
    <cellStyle name="Link Currency (0)_RESULTS_1" xfId="2090"/>
    <cellStyle name="Link Currency (2)" xfId="2091"/>
    <cellStyle name="Link Currency (2)_PLDT" xfId="2092"/>
    <cellStyle name="Link Currency (2)_PLDT_~ME1056" xfId="2093"/>
    <cellStyle name="Link Currency (2)_PLDT_1" xfId="2094"/>
    <cellStyle name="Link Currency (2)_PLDT_1_~ME0439" xfId="2095"/>
    <cellStyle name="Link Currency (2)_PLDT_1_RESULTS" xfId="2096"/>
    <cellStyle name="Link Currency (2)_PLDT_PLDT" xfId="2097"/>
    <cellStyle name="Link Currency (2)_PLDT_PLDT_~ME0439" xfId="2098"/>
    <cellStyle name="Link Currency (2)_PLDT_PLDT_RESULTS" xfId="2099"/>
    <cellStyle name="Link Units (0)" xfId="2100"/>
    <cellStyle name="Link Units (0)_~ME0439" xfId="2101"/>
    <cellStyle name="Link Units (0)_PLDT" xfId="2102"/>
    <cellStyle name="Link Units (0)_PLDT_~ME1056" xfId="2103"/>
    <cellStyle name="Link Units (0)_PLDT_1" xfId="2104"/>
    <cellStyle name="Link Units (0)_PLDT_1_~ME0439" xfId="2105"/>
    <cellStyle name="Link Units (0)_PLDT_1_RESULTS" xfId="2106"/>
    <cellStyle name="Link Units (0)_PLDT_PLDT" xfId="2107"/>
    <cellStyle name="Link Units (0)_PLDT_PLDT_~ME0439" xfId="2108"/>
    <cellStyle name="Link Units (0)_PLDT_PLDT_RESULTS" xfId="2109"/>
    <cellStyle name="Link Units (0)_RESULTS" xfId="2110"/>
    <cellStyle name="Link Units (1)" xfId="2111"/>
    <cellStyle name="Link Units (1)_~ME0439" xfId="2112"/>
    <cellStyle name="Link Units (1)_PLDT" xfId="2113"/>
    <cellStyle name="Link Units (1)_PLDT_~ME0439" xfId="2114"/>
    <cellStyle name="Link Units (1)_PLDT_1" xfId="2115"/>
    <cellStyle name="Link Units (1)_PLDT_1_~ME0439" xfId="2116"/>
    <cellStyle name="Link Units (1)_PLDT_1_RESULTS" xfId="2117"/>
    <cellStyle name="Link Units (1)_PLDT_PLDT" xfId="2118"/>
    <cellStyle name="Link Units (1)_PLDT_PLDT_~ME0439" xfId="2119"/>
    <cellStyle name="Link Units (1)_PLDT_PLDT_RESULTS" xfId="2120"/>
    <cellStyle name="Link Units (1)_PLDT_RESULTS" xfId="2121"/>
    <cellStyle name="Link Units (1)_RESULTS" xfId="2122"/>
    <cellStyle name="Link Units (2)" xfId="2123"/>
    <cellStyle name="Link Units (2)_PLDT" xfId="2124"/>
    <cellStyle name="Link Units (2)_PLDT_~ME1056" xfId="2125"/>
    <cellStyle name="Link Units (2)_PLDT_1" xfId="2126"/>
    <cellStyle name="Link Units (2)_PLDT_1_~ME0439" xfId="2127"/>
    <cellStyle name="Link Units (2)_PLDT_1_RESULTS" xfId="2128"/>
    <cellStyle name="Link Units (2)_PLDT_PLDT" xfId="2129"/>
    <cellStyle name="Link Units (2)_PLDT_PLDT_~ME0439" xfId="2130"/>
    <cellStyle name="Link Units (2)_PLDT_PLDT_RESULTS" xfId="2131"/>
    <cellStyle name="Normal - Style1" xfId="2132"/>
    <cellStyle name="Normal - Style1_PLDT" xfId="2133"/>
    <cellStyle name="Normal - Style1_RESULTS" xfId="2134"/>
    <cellStyle name="Normal_# 41-Market &amp;Trends" xfId="2135"/>
    <cellStyle name="Normal_#10-FY95RevSum vs MYR" xfId="2136"/>
    <cellStyle name="Normal_#10-Headcount" xfId="2137"/>
    <cellStyle name="Normal_#11-Office Pro" xfId="2138"/>
    <cellStyle name="Normal_#11-Pricing" xfId="2139"/>
    <cellStyle name="Normal_#12-DADMktShare" xfId="2140"/>
    <cellStyle name="Normal_#12-Office" xfId="2141"/>
    <cellStyle name="Normal_#13-CompRevSum &amp; Pricing" xfId="2142"/>
    <cellStyle name="Normal_#13-OtherMktShare" xfId="2143"/>
    <cellStyle name="Normal_#13-Pricing" xfId="2144"/>
    <cellStyle name="Normal_#16- Competition" xfId="2145"/>
    <cellStyle name="Normal_#19-Resource Alloc (2)" xfId="2146"/>
    <cellStyle name="Normal_#20-Resource Alloc" xfId="2147"/>
    <cellStyle name="Normal_#22A ORG" xfId="2148"/>
    <cellStyle name="Normal_#22-BSD" xfId="2149"/>
    <cellStyle name="Normal_#23b - FG P&amp;L Evolution" xfId="2150"/>
    <cellStyle name="Normal_#23b - FG P&amp;L Evolution_1" xfId="2151"/>
    <cellStyle name="Normal_#23-ORG-MCS" xfId="2152"/>
    <cellStyle name="Normal_#24c - S&amp;M Costs" xfId="2153"/>
    <cellStyle name="Normal_#24-S&amp;M Costs" xfId="2154"/>
    <cellStyle name="Normal_#25c - G&amp;A Costs" xfId="2155"/>
    <cellStyle name="Normal_#25-G&amp;A Costs" xfId="2156"/>
    <cellStyle name="Normal_#25-PSS Key Metrics" xfId="2157"/>
    <cellStyle name="Normal_#26c - PSS Costs" xfId="2158"/>
    <cellStyle name="Normal_#26-PSS Costs" xfId="2159"/>
    <cellStyle name="Normal_#26-PSS Key Metrics" xfId="2160"/>
    <cellStyle name="Normal_#26-PSS Rev and Drivers " xfId="2161"/>
    <cellStyle name="Normal_#27-PSS Rev and Drivers " xfId="2162"/>
    <cellStyle name="Normal_#28-PSS Key Metrics" xfId="2163"/>
    <cellStyle name="Normal_#29-MarketingSpend" xfId="2164"/>
    <cellStyle name="Normal_#29-PSS Cost Drivers" xfId="2165"/>
    <cellStyle name="Normal_#30 Lowlights" xfId="2166"/>
    <cellStyle name="Normal_#30-FY96MYR P&amp;L Fcst" xfId="2167"/>
    <cellStyle name="Normal_#30-FY96MYR RevSum" xfId="2168"/>
    <cellStyle name="Normal_#30-High-Low Canada" xfId="2169"/>
    <cellStyle name="Normal_#37-PSS Support Offerings" xfId="2170"/>
    <cellStyle name="Normal_#38-PSS Support Offerings" xfId="2171"/>
    <cellStyle name="Normal_#38-Support Metrics Detail " xfId="2172"/>
    <cellStyle name="Normal_#38-Win 95" xfId="2173"/>
    <cellStyle name="Normal_#39-Support Metrics Detail " xfId="2174"/>
    <cellStyle name="Normal_#39-Word" xfId="2175"/>
    <cellStyle name="Normal_#40-Excel" xfId="2176"/>
    <cellStyle name="Normal_#43a - Key Channel" xfId="2177"/>
    <cellStyle name="Normal_#45-PSS Metrics Detail" xfId="2178"/>
    <cellStyle name="Normal_#46-PSS Support Offerings" xfId="2179"/>
    <cellStyle name="Normal_#4-Installed Base (2)" xfId="2180"/>
    <cellStyle name="Normal_#5-Headcount" xfId="2181"/>
    <cellStyle name="Normal_#5-Headcount_1" xfId="2182"/>
    <cellStyle name="Normal_#6 Temps &amp; Contractors" xfId="2183"/>
    <cellStyle name="Normal_#6-Headcount" xfId="2184"/>
    <cellStyle name="Normal_#7-High-Low" xfId="2185"/>
    <cellStyle name="Normal_#8-FY95P&amp;LResults" xfId="2186"/>
    <cellStyle name="Normal_#B P&amp;L Evolution" xfId="2187"/>
    <cellStyle name="Normal_$per hd metrics(8)" xfId="2188"/>
    <cellStyle name="Normal_0495-OPT1CLUB" xfId="2189"/>
    <cellStyle name="Normal_118246-004" xfId="2190"/>
    <cellStyle name="Normal_118246-004_1" xfId="2191"/>
    <cellStyle name="Normal_12~3SO2" xfId="2192"/>
    <cellStyle name="Normal_12~3SO2_BINV" xfId="2193"/>
    <cellStyle name="Normal_12~3SO2_PLDT" xfId="2194"/>
    <cellStyle name="Normal_127021-003" xfId="2195"/>
    <cellStyle name="Normal_127021-003_1" xfId="2196"/>
    <cellStyle name="Normal_127053-002" xfId="2197"/>
    <cellStyle name="Normal_127055-003" xfId="2198"/>
    <cellStyle name="Normal_129382-005" xfId="2199"/>
    <cellStyle name="Normal_137595-004" xfId="2200"/>
    <cellStyle name="Normal_137595-3&amp;4 ATHENA" xfId="2201"/>
    <cellStyle name="Normal_137829-003" xfId="2202"/>
    <cellStyle name="Normal_137829-003 (2)" xfId="2203"/>
    <cellStyle name="Normal_142155-001" xfId="2204"/>
    <cellStyle name="Normal_142203-002" xfId="2205"/>
    <cellStyle name="Normal_142203-003" xfId="2206"/>
    <cellStyle name="Normal_143190-001" xfId="2207"/>
    <cellStyle name="Normal_172029-002" xfId="2208"/>
    <cellStyle name="Normal_172029-002 ONLY" xfId="2209"/>
    <cellStyle name="Normal_172029-003" xfId="2210"/>
    <cellStyle name="Normal_172030-002" xfId="2211"/>
    <cellStyle name="Normal_172030-002 ONLY" xfId="2212"/>
    <cellStyle name="Normal_172030-003" xfId="2213"/>
    <cellStyle name="Normal_194750-002" xfId="2214"/>
    <cellStyle name="Normal_194757-003" xfId="2215"/>
    <cellStyle name="Normal_1995" xfId="2216"/>
    <cellStyle name="Normal_199568-001" xfId="2217"/>
    <cellStyle name="Normal_22-Jun EUS Forecasts" xfId="2218"/>
    <cellStyle name="Normal_6-23-98 MANU DMD FCST" xfId="2219"/>
    <cellStyle name="Normal_6-8-98 MANU DMD FCST" xfId="2220"/>
    <cellStyle name="Normal_8 Week CPU Plan" xfId="2221"/>
    <cellStyle name="Normal_8 Week Plan" xfId="2222"/>
    <cellStyle name="Normal_8 Week Plan (2)" xfId="2223"/>
    <cellStyle name="Normal_8 WK CPU" xfId="2224"/>
    <cellStyle name="Normal_8 WK CPU (2)" xfId="2225"/>
    <cellStyle name="Normal_8 WK OPTIONS" xfId="2226"/>
    <cellStyle name="Normal_8 WK OPTIONS_1" xfId="2227"/>
    <cellStyle name="Normal_8 WKS CPU" xfId="2228"/>
    <cellStyle name="Normal_8 WKS CPU " xfId="2229"/>
    <cellStyle name="Normal_8 WKS CPU (2)" xfId="2230"/>
    <cellStyle name="Normal_8WK CPU " xfId="2231"/>
    <cellStyle name="Normal_8WKS CPU" xfId="2232"/>
    <cellStyle name="Normal_8WKSCPU" xfId="2233"/>
    <cellStyle name="Normal_AABOX (2)" xfId="2234"/>
    <cellStyle name="Normal_AFETEMP" xfId="2235"/>
    <cellStyle name="Normal_AFETEMP_PLDT" xfId="2236"/>
    <cellStyle name="Normal_AFETEMP_PLDT_~ME0439" xfId="2237"/>
    <cellStyle name="Normal_AFETEMP_PLDT_RESULTS" xfId="2238"/>
    <cellStyle name="Normal_all clusters one page" xfId="2239"/>
    <cellStyle name="Normal_AMD_SUM98_061298" xfId="2240"/>
    <cellStyle name="Normal_AMS-RPT" xfId="2241"/>
    <cellStyle name="Normal_appendix slide" xfId="2242"/>
    <cellStyle name="Normal_Approved_Not_Shipping_1" xfId="2243"/>
    <cellStyle name="Normal_Apr-96" xfId="2244"/>
    <cellStyle name="Normal_April" xfId="2245"/>
    <cellStyle name="Normal_Assortment &amp; Depth" xfId="2246"/>
    <cellStyle name="Normal_Assortment-DMR" xfId="2247"/>
    <cellStyle name="Normal_Assortment-Retail" xfId="2248"/>
    <cellStyle name="Normal_Attach Rates" xfId="2249"/>
    <cellStyle name="Normal_Attributes" xfId="2250"/>
    <cellStyle name="Normal_AUG EPS SUM" xfId="2251"/>
    <cellStyle name="Normal_AUG SCORECARD" xfId="2252"/>
    <cellStyle name="Normal_Aug-95" xfId="2253"/>
    <cellStyle name="Normal_AUGPG5.XLS" xfId="2254"/>
    <cellStyle name="Normal_AUGUST SCORECARD" xfId="2255"/>
    <cellStyle name="Normal_B" xfId="2256"/>
    <cellStyle name="Normal_BELLEVUE" xfId="2257"/>
    <cellStyle name="Normal_Bid" xfId="2258"/>
    <cellStyle name="Normal_Bid_BINV" xfId="2259"/>
    <cellStyle name="Normal_Bid_PLDT" xfId="2260"/>
    <cellStyle name="Normal_BINV" xfId="2261"/>
    <cellStyle name="Normal_BINV_1" xfId="2262"/>
    <cellStyle name="Normal_BINV_2" xfId="2263"/>
    <cellStyle name="Normal_BINV_2_PLDT" xfId="2264"/>
    <cellStyle name="Normal_BINV_2_RESULTS" xfId="2265"/>
    <cellStyle name="Normal_BINV_3" xfId="2266"/>
    <cellStyle name="Normal_BINV_4" xfId="2267"/>
    <cellStyle name="Normal_BINV_PLDT" xfId="2268"/>
    <cellStyle name="Normal_BINV_RESULTS" xfId="2269"/>
    <cellStyle name="Normal_Book2" xfId="2270"/>
    <cellStyle name="Normal_Bus. Impact" xfId="2271"/>
    <cellStyle name="Normal_By Discipline" xfId="2272"/>
    <cellStyle name="Normal_Canada" xfId="2273"/>
    <cellStyle name="Normal_CANAL" xfId="2274"/>
    <cellStyle name="Normal_Capex" xfId="2275"/>
    <cellStyle name="Normal_Capex per line" xfId="2276"/>
    <cellStyle name="Normal_Capex%rev" xfId="2277"/>
    <cellStyle name="Normal_Capital" xfId="2278"/>
    <cellStyle name="Normal_Capital (2)" xfId="2279"/>
    <cellStyle name="Normal_Capital_Sum" xfId="2280"/>
    <cellStyle name="Normal_CCACPU01-BUILD " xfId="2281"/>
    <cellStyle name="Normal_CCACPU01-BUILD _1" xfId="2282"/>
    <cellStyle name="Normal_CCACPU01-BUILD _8WKS CPU" xfId="2283"/>
    <cellStyle name="Normal_CCACPU04" xfId="2284"/>
    <cellStyle name="Normal_CCACPU05" xfId="2285"/>
    <cellStyle name="Normal_CCACPU06" xfId="2286"/>
    <cellStyle name="Normal_C-Cap intensity" xfId="2287"/>
    <cellStyle name="Normal_C-Capex%rev" xfId="2288"/>
    <cellStyle name="Normal_CCOCPX" xfId="2289"/>
    <cellStyle name="Normal_Central" xfId="2290"/>
    <cellStyle name="Normal_Central (2)" xfId="2291"/>
    <cellStyle name="Normal_Central US Region SM" xfId="2292"/>
    <cellStyle name="Normal_CentralLicense (2)" xfId="2293"/>
    <cellStyle name="Normal_Certs Q2" xfId="2294"/>
    <cellStyle name="Normal_Certs Q2 (2)" xfId="2295"/>
    <cellStyle name="Normal_Certs Q2 (2)_BINV" xfId="2296"/>
    <cellStyle name="Normal_Certs Q2 (2)_PLDT" xfId="2297"/>
    <cellStyle name="Normal_Certs Q2_BINV" xfId="2298"/>
    <cellStyle name="Normal_Certs Q2_PLDT" xfId="2299"/>
    <cellStyle name="Normal_Channel - Actual" xfId="2300"/>
    <cellStyle name="Normal_Channel P&amp;L" xfId="2301"/>
    <cellStyle name="Normal_Channel Table" xfId="2302"/>
    <cellStyle name="Normal_Channel Table_1" xfId="2303"/>
    <cellStyle name="Normal_Channel Table_1_BINV" xfId="2304"/>
    <cellStyle name="Normal_Channel Table_1_Macro2" xfId="2305"/>
    <cellStyle name="Normal_Channel Table_1_Macro2_BINV" xfId="2306"/>
    <cellStyle name="Normal_Channel Table_1_Macro2_PLDT" xfId="2307"/>
    <cellStyle name="Normal_Channel Table_1_Module1" xfId="2308"/>
    <cellStyle name="Normal_Channel Table_1_Module1_BINV" xfId="2309"/>
    <cellStyle name="Normal_Channel Table_1_Module1_PLDT" xfId="2310"/>
    <cellStyle name="Normal_Channel Table_1_PLDT" xfId="2311"/>
    <cellStyle name="Normal_Channel Table_2" xfId="2312"/>
    <cellStyle name="Normal_Channel Table_2_BINV" xfId="2313"/>
    <cellStyle name="Normal_Channel Table_2_PLDT" xfId="2314"/>
    <cellStyle name="Normal_Channel Table_BINV" xfId="2315"/>
    <cellStyle name="Normal_Channel Table_Channel Table" xfId="2316"/>
    <cellStyle name="Normal_Channel Table_Channel Table_BINV" xfId="2317"/>
    <cellStyle name="Normal_Channel Table_Channel Table_PLDT" xfId="2318"/>
    <cellStyle name="Normal_Channel Table_Macro2" xfId="2319"/>
    <cellStyle name="Normal_Channel Table_Macro2_BINV" xfId="2320"/>
    <cellStyle name="Normal_Channel Table_Macro2_PLDT" xfId="2321"/>
    <cellStyle name="Normal_Channel Table_Module1" xfId="2322"/>
    <cellStyle name="Normal_Channel Table_Module1_BINV" xfId="2323"/>
    <cellStyle name="Normal_Channel Table_Module1_PLDT" xfId="2324"/>
    <cellStyle name="Normal_Channel Table_PLDT" xfId="2325"/>
    <cellStyle name="Normal_CHARLOTTE" xfId="2326"/>
    <cellStyle name="Normal_Chart Data" xfId="2327"/>
    <cellStyle name="Normal_ChartData" xfId="2328"/>
    <cellStyle name="Normal_Chris_Slide" xfId="2329"/>
    <cellStyle name="Normal_Chrisno Master" xfId="2330"/>
    <cellStyle name="Normal_ChrisNo MYR97.xls Chart 1" xfId="2331"/>
    <cellStyle name="Normal_ChrisNo MYR97.xls Chart 1-1" xfId="2332"/>
    <cellStyle name="Normal_Cht-Capex per line" xfId="2333"/>
    <cellStyle name="Normal_Cht-Cum Real Opr Cf" xfId="2334"/>
    <cellStyle name="Normal_Cht-Dep%Rev" xfId="2335"/>
    <cellStyle name="Normal_Cht-Real Opr Cf" xfId="2336"/>
    <cellStyle name="Normal_Cht-Rev dist" xfId="2337"/>
    <cellStyle name="Normal_Cht-Rev p line" xfId="2338"/>
    <cellStyle name="Normal_Cht-Rev per Staff" xfId="2339"/>
    <cellStyle name="Normal_Cht-Staff cost%revenue" xfId="2340"/>
    <cellStyle name="Normal_C-Line per Staff" xfId="2341"/>
    <cellStyle name="Normal_C-lines distribution" xfId="2342"/>
    <cellStyle name="Normal_Cluster" xfId="2343"/>
    <cellStyle name="Normal_Cluster-Monthly" xfId="2344"/>
    <cellStyle name="Normal_Cluster-Quarterly" xfId="2345"/>
    <cellStyle name="Normal_CmplInv" xfId="2346"/>
    <cellStyle name="Normal_Code" xfId="2347"/>
    <cellStyle name="Normal_Competitive Environment" xfId="2348"/>
    <cellStyle name="Normal_CompetitiveEnvironment (2)" xfId="2349"/>
    <cellStyle name="Normal_Cons - Actual" xfId="2350"/>
    <cellStyle name="Normal_Consol WW Hdct Pivot" xfId="2351"/>
    <cellStyle name="Normal_Consolidating P&amp;L" xfId="2352"/>
    <cellStyle name="Normal_Consulting" xfId="2353"/>
    <cellStyle name="Normal_C-Orig PLDT lines" xfId="2354"/>
    <cellStyle name="Normal_Cost Control" xfId="2355"/>
    <cellStyle name="Normal_Cost Summ" xfId="2356"/>
    <cellStyle name="Normal_Cost Summ_BINV" xfId="2357"/>
    <cellStyle name="Normal_Cost Summ_PLDT" xfId="2358"/>
    <cellStyle name="Normal_Cover" xfId="2359"/>
    <cellStyle name="Normal_Cover (2)" xfId="2360"/>
    <cellStyle name="Normal_Cover_BINV" xfId="2361"/>
    <cellStyle name="Normal_Cover_PLDT" xfId="2362"/>
    <cellStyle name="Normal_Cover_RESULTS" xfId="2363"/>
    <cellStyle name="Normal_Cover_WW_MCS" xfId="2364"/>
    <cellStyle name="Normal_Co-wide Monthly" xfId="2365"/>
    <cellStyle name="Normal_cpqqdcst" xfId="2366"/>
    <cellStyle name="Normal_CPU 8 Week Plan" xfId="2367"/>
    <cellStyle name="Normal_C-Ret on Rev" xfId="2368"/>
    <cellStyle name="Normal_C-ROACE" xfId="2369"/>
    <cellStyle name="Normal_CROCF" xfId="2370"/>
    <cellStyle name="Normal_Cum Real Opr Cf" xfId="2371"/>
    <cellStyle name="Normal_Cust Type" xfId="2372"/>
    <cellStyle name="Normal_Customer Seg Contact Map (ltr)" xfId="2373"/>
    <cellStyle name="Normal_D&amp;H &amp; GT 051796" xfId="2374"/>
    <cellStyle name="Normal_Dashboard - Chicago" xfId="2375"/>
    <cellStyle name="Normal_Data" xfId="2376"/>
    <cellStyle name="Normal_Data for Geog" xfId="2377"/>
    <cellStyle name="Normal_data_1" xfId="2378"/>
    <cellStyle name="Normal_Data_2" xfId="2379"/>
    <cellStyle name="Normal_Data_RESULTS" xfId="2380"/>
    <cellStyle name="Normal_Datacom" xfId="2381"/>
    <cellStyle name="Normal_DEC" xfId="2382"/>
    <cellStyle name="Normal_Dec-95" xfId="2383"/>
    <cellStyle name="Normal_DECFLASH" xfId="2384"/>
    <cellStyle name="Normal_Demand Fcst." xfId="2385"/>
    <cellStyle name="Normal_Dep%Rev" xfId="2386"/>
    <cellStyle name="Normal_Departments" xfId="2387"/>
    <cellStyle name="Normal_Dialog1" xfId="2388"/>
    <cellStyle name="Normal_Dialog1_#14-Cost Summary" xfId="2389"/>
    <cellStyle name="Normal_Dialog1_#29-FY97Requests" xfId="2390"/>
    <cellStyle name="Normal_Dialog1_1" xfId="2391"/>
    <cellStyle name="Normal_Dialog1_1_#14-Cost Summary" xfId="2392"/>
    <cellStyle name="Normal_Dialog1_1_#29-FY97Requests" xfId="2393"/>
    <cellStyle name="Normal_Dialog1_1_BINV" xfId="2394"/>
    <cellStyle name="Normal_Dialog1_1_Dialog1" xfId="2395"/>
    <cellStyle name="Normal_Dialog1_1_Headcount" xfId="2396"/>
    <cellStyle name="Normal_Dialog1_1_MCOE Analysis" xfId="2397"/>
    <cellStyle name="Normal_Dialog1_1_MCOE Definition" xfId="2398"/>
    <cellStyle name="Normal_Dialog1_1_Mktg Summ" xfId="2399"/>
    <cellStyle name="Normal_Dialog1_1_Module1" xfId="2400"/>
    <cellStyle name="Normal_Dialog1_1_Module1_1" xfId="2401"/>
    <cellStyle name="Normal_Dialog1_1_Module1_Dialog1" xfId="2402"/>
    <cellStyle name="Normal_Dialog1_1_Module1_WW_MCS" xfId="2403"/>
    <cellStyle name="Normal_Dialog1_1_OpEx Discussion" xfId="2404"/>
    <cellStyle name="Normal_Dialog1_1_OpEx Statment" xfId="2405"/>
    <cellStyle name="Normal_Dialog1_1_Payroll" xfId="2406"/>
    <cellStyle name="Normal_Dialog1_1_PERSONAL" xfId="2407"/>
    <cellStyle name="Normal_Dialog1_1_Summary" xfId="2408"/>
    <cellStyle name="Normal_Dialog1_1_Trend OpEx" xfId="2409"/>
    <cellStyle name="Normal_Dialog1_1_WW_MCS" xfId="2410"/>
    <cellStyle name="Normal_Dialog1_2" xfId="2411"/>
    <cellStyle name="Normal_Dialog1_2_#14-Cost Summary" xfId="2412"/>
    <cellStyle name="Normal_Dialog1_2_#29-FY97Requests" xfId="2413"/>
    <cellStyle name="Normal_Dialog1_2_Headcount" xfId="2414"/>
    <cellStyle name="Normal_Dialog1_2_MCOE Analysis" xfId="2415"/>
    <cellStyle name="Normal_Dialog1_2_MCOE Definition" xfId="2416"/>
    <cellStyle name="Normal_Dialog1_2_Mktg Summ" xfId="2417"/>
    <cellStyle name="Normal_Dialog1_2_Module1" xfId="2418"/>
    <cellStyle name="Normal_Dialog1_2_Module1_Dialog1" xfId="2419"/>
    <cellStyle name="Normal_Dialog1_2_OpEx Discussion" xfId="2420"/>
    <cellStyle name="Normal_Dialog1_2_OpEx Statment" xfId="2421"/>
    <cellStyle name="Normal_Dialog1_2_Payroll" xfId="2422"/>
    <cellStyle name="Normal_Dialog1_2_PERSONAL" xfId="2423"/>
    <cellStyle name="Normal_Dialog1_2_Summary" xfId="2424"/>
    <cellStyle name="Normal_Dialog1_2_Trend OpEx" xfId="2425"/>
    <cellStyle name="Normal_Dialog1_2_WW_MCS" xfId="2426"/>
    <cellStyle name="Normal_Dialog1_3" xfId="2427"/>
    <cellStyle name="Normal_Dialog1_BINV" xfId="2428"/>
    <cellStyle name="Normal_Dialog1_Dialog1" xfId="2429"/>
    <cellStyle name="Normal_Dialog1_Dialog1_1" xfId="2430"/>
    <cellStyle name="Normal_Dialog1_Headcount" xfId="2431"/>
    <cellStyle name="Normal_Dialog1_MCOE Analysis" xfId="2432"/>
    <cellStyle name="Normal_Dialog1_MCOE Definition" xfId="2433"/>
    <cellStyle name="Normal_Dialog1_Mktg Summ" xfId="2434"/>
    <cellStyle name="Normal_Dialog1_Module1" xfId="2435"/>
    <cellStyle name="Normal_Dialog1_Module1_#14-Cost Summary" xfId="2436"/>
    <cellStyle name="Normal_Dialog1_Module1_#29-FY97Requests" xfId="2437"/>
    <cellStyle name="Normal_Dialog1_Module1_1" xfId="2438"/>
    <cellStyle name="Normal_Dialog1_Module1_1_Dialog1" xfId="2439"/>
    <cellStyle name="Normal_Dialog1_Module1_1_WW_MCS" xfId="2440"/>
    <cellStyle name="Normal_Dialog1_Module1_2" xfId="2441"/>
    <cellStyle name="Normal_Dialog1_Module1_Dialog1" xfId="2442"/>
    <cellStyle name="Normal_Dialog1_Module1_Headcount" xfId="2443"/>
    <cellStyle name="Normal_Dialog1_Module1_MCOE Analysis" xfId="2444"/>
    <cellStyle name="Normal_Dialog1_Module1_MCOE Definition" xfId="2445"/>
    <cellStyle name="Normal_Dialog1_Module1_Mktg Summ" xfId="2446"/>
    <cellStyle name="Normal_Dialog1_Module1_OpEx Discussion" xfId="2447"/>
    <cellStyle name="Normal_Dialog1_Module1_OpEx Statment" xfId="2448"/>
    <cellStyle name="Normal_Dialog1_Module1_Payroll" xfId="2449"/>
    <cellStyle name="Normal_Dialog1_Module1_PERSONAL" xfId="2450"/>
    <cellStyle name="Normal_Dialog1_Module1_Summary" xfId="2451"/>
    <cellStyle name="Normal_Dialog1_Module1_Trend OpEx" xfId="2452"/>
    <cellStyle name="Normal_Dialog1_OpEx Discussion" xfId="2453"/>
    <cellStyle name="Normal_Dialog1_OpEx Statment" xfId="2454"/>
    <cellStyle name="Normal_Dialog1_Payroll" xfId="2455"/>
    <cellStyle name="Normal_Dialog1_PERSONAL" xfId="2456"/>
    <cellStyle name="Normal_Dialog1_Summary" xfId="2457"/>
    <cellStyle name="Normal_Dialog1_Trend OpEx" xfId="2458"/>
    <cellStyle name="Normal_Dialog1_WW_MCS" xfId="2459"/>
    <cellStyle name="Normal_Disclaimer" xfId="2460"/>
    <cellStyle name="Normal_Disclaimer (2)" xfId="2461"/>
    <cellStyle name="Normal_div &amp; cat detl rpt" xfId="2462"/>
    <cellStyle name="Normal_dlgPivot" xfId="2463"/>
    <cellStyle name="Normal_DMR by Div" xfId="2464"/>
    <cellStyle name="Normal_DOC&amp;DISK" xfId="2465"/>
    <cellStyle name="Normal_Drilldown" xfId="2466"/>
    <cellStyle name="Normal_DrlgInv" xfId="2467"/>
    <cellStyle name="Normal_E&amp;ONW1" xfId="2468"/>
    <cellStyle name="Normal_E&amp;ONW2" xfId="2469"/>
    <cellStyle name="Normal_E&amp;OOCPX" xfId="2470"/>
    <cellStyle name="Normal_East" xfId="2471"/>
    <cellStyle name="Normal_East US Region SM" xfId="2472"/>
    <cellStyle name="Normal_EastLicense (2)" xfId="2473"/>
    <cellStyle name="Normal_ECU Account Licensing" xfId="2474"/>
    <cellStyle name="Normal_ECU Accounts" xfId="2475"/>
    <cellStyle name="Normal_ECU Competitive Summary" xfId="2476"/>
    <cellStyle name="Normal_ECU Competitive Summary_CompetitiveEnvironment (2)" xfId="2477"/>
    <cellStyle name="Normal_ECU Product Detail" xfId="2478"/>
    <cellStyle name="Normal_ECU Product Map" xfId="2479"/>
    <cellStyle name="Normal_ECU YOY Growth" xfId="2480"/>
    <cellStyle name="Normal_Education Quotas" xfId="2481"/>
    <cellStyle name="Normal_EPS" xfId="2482"/>
    <cellStyle name="Normal_EPS SUM AUG" xfId="2483"/>
    <cellStyle name="Normal_EUALL" xfId="2484"/>
    <cellStyle name="Normal_EUCU" xfId="2485"/>
    <cellStyle name="Normal_EUCU Cust Seg Analysis (B)" xfId="2486"/>
    <cellStyle name="Normal_EUMYR_FY97.xls Chart 1" xfId="2487"/>
    <cellStyle name="Normal_EUMYR_FY97.xls Chart 2" xfId="2488"/>
    <cellStyle name="Normal_EUYER" xfId="2489"/>
    <cellStyle name="Normal_Exec Summary" xfId="2490"/>
    <cellStyle name="Normal_F&amp;COCPX" xfId="2491"/>
    <cellStyle name="Normal_FCST_CUS" xfId="2492"/>
    <cellStyle name="Normal_Feb-96" xfId="2493"/>
    <cellStyle name="Normal_FG Summary" xfId="2494"/>
    <cellStyle name="Normal_FIELD TEST" xfId="2495"/>
    <cellStyle name="Normal_FinalReport" xfId="2496"/>
    <cellStyle name="Normal_FinalReport (2)" xfId="2497"/>
    <cellStyle name="Normal_FinalReport (3)" xfId="2498"/>
    <cellStyle name="Normal_Financial Report_WW Region" xfId="2499"/>
    <cellStyle name="Normal_FluidsInv" xfId="2500"/>
    <cellStyle name="Normal_Focus goals" xfId="2501"/>
    <cellStyle name="Normal_FOCWEST" xfId="2502"/>
    <cellStyle name="Normal_Forecast" xfId="2503"/>
    <cellStyle name="Normal_FORM" xfId="2504"/>
    <cellStyle name="Normal_FORM (2)" xfId="2505"/>
    <cellStyle name="Normal_FORM_1" xfId="2506"/>
    <cellStyle name="Normal_FORM_1_PPINFO" xfId="2507"/>
    <cellStyle name="Normal_FORM_2" xfId="2508"/>
    <cellStyle name="Normal_Full Year FY96" xfId="2509"/>
    <cellStyle name="Normal_Full Year FY96_BINV" xfId="2510"/>
    <cellStyle name="Normal_Full Year FY96_PLDT" xfId="2511"/>
    <cellStyle name="Normal_FY95Results" xfId="2512"/>
    <cellStyle name="Normal_FY96 Full-Year Budget" xfId="2513"/>
    <cellStyle name="Normal_FY96 Mktg Plan" xfId="2514"/>
    <cellStyle name="Normal_FY97 by Segment" xfId="2515"/>
    <cellStyle name="Normal_FY97 Competitive Revsum" xfId="2516"/>
    <cellStyle name="Normal_FY97 Feb EOC KPI Report Week 1" xfId="2517"/>
    <cellStyle name="Normal_FY97 Field MYR" xfId="2518"/>
    <cellStyle name="Normal_FY97 Full Details P&amp;L" xfId="2519"/>
    <cellStyle name="Normal_FY97 Plan Simplified P&amp;L" xfId="2520"/>
    <cellStyle name="Normal_FY97 Plan Simplified P&amp;L_1" xfId="2521"/>
    <cellStyle name="Normal_FY97 Plan Simplified P&amp;L_FY97 Plan Simplified P&amp;L" xfId="2522"/>
    <cellStyle name="Normal_FY97 RevSum" xfId="2523"/>
    <cellStyle name="Normal_FY97 RevSum - Channel Pres View" xfId="2524"/>
    <cellStyle name="Normal_FY97 US Pivot" xfId="2525"/>
    <cellStyle name="Normal_FY97 vs. FY96 Plan P&amp;L" xfId="2526"/>
    <cellStyle name="Normal_FY97 Worldwide Pivot" xfId="2527"/>
    <cellStyle name="Normal_Geography View" xfId="2528"/>
    <cellStyle name="Normal_GER95" xfId="2529"/>
    <cellStyle name="Normal_GROWTH" xfId="2530"/>
    <cellStyle name="Normal_Guidelines" xfId="2531"/>
    <cellStyle name="Normal_HC 1" xfId="2532"/>
    <cellStyle name="Normal_HC 2" xfId="2533"/>
    <cellStyle name="Normal_HEADCONT" xfId="2534"/>
    <cellStyle name="Normal_Headcount" xfId="2535"/>
    <cellStyle name="Normal_Headcount_1" xfId="2536"/>
    <cellStyle name="Normal_Headcount_Sum" xfId="2537"/>
    <cellStyle name="Normal_HG TEAM RQMTS" xfId="2538"/>
    <cellStyle name="Normal_HG TEAM RQMTS (2)" xfId="2539"/>
    <cellStyle name="Normal_Highlights" xfId="2540"/>
    <cellStyle name="Normal_HILLTOP" xfId="2541"/>
    <cellStyle name="Normal_Holiday Bundles" xfId="2542"/>
    <cellStyle name="Normal_Holiday Bundles (2)" xfId="2543"/>
    <cellStyle name="Normal_IM Rebate Q2 SKUs" xfId="2544"/>
    <cellStyle name="Normal_IM Rebate Q2 SKUs (2)" xfId="2545"/>
    <cellStyle name="Normal_IM Rules and Procedures" xfId="2546"/>
    <cellStyle name="Normal_Inputs" xfId="2547"/>
    <cellStyle name="Normal_Installed Base &amp; Market Share" xfId="2548"/>
    <cellStyle name="Normal_Internet Share Drive" xfId="2549"/>
    <cellStyle name="Normal_Introduction" xfId="2550"/>
    <cellStyle name="Normal_Introduction_1" xfId="2551"/>
    <cellStyle name="Normal_Introduction_Module1" xfId="2552"/>
    <cellStyle name="Normal_Inventory" xfId="2553"/>
    <cellStyle name="Normal_InventorySheet" xfId="2554"/>
    <cellStyle name="Normal_INV-FOOTNOTE" xfId="2555"/>
    <cellStyle name="Normal_IRR" xfId="2556"/>
    <cellStyle name="Normal_ITOCPX" xfId="2557"/>
    <cellStyle name="Normal_Jan-96" xfId="2558"/>
    <cellStyle name="Normal_Jeffr Backup" xfId="2559"/>
    <cellStyle name="Normal_Jul-95" xfId="2560"/>
    <cellStyle name="Normal_JULY" xfId="2561"/>
    <cellStyle name="Normal_Jun-96" xfId="2562"/>
    <cellStyle name="Normal_KB CAPITAL" xfId="2563"/>
    <cellStyle name="Normal_KB HDCT" xfId="2564"/>
    <cellStyle name="Normal_Key Cost Drivers" xfId="2565"/>
    <cellStyle name="Normal_Key Metrics" xfId="2566"/>
    <cellStyle name="Normal_laroux" xfId="2567"/>
    <cellStyle name="Normal_laroux_~ME0439" xfId="2568"/>
    <cellStyle name="Normal_laroux_1" xfId="2569"/>
    <cellStyle name="Normal_laroux_1_~ME0439" xfId="2570"/>
    <cellStyle name="Normal_laroux_1_12~3SO2" xfId="2571"/>
    <cellStyle name="Normal_laroux_1_12~3SO2_BINV" xfId="2572"/>
    <cellStyle name="Normal_laroux_1_12~3SO2_PLDT" xfId="2573"/>
    <cellStyle name="Normal_laroux_1_8dsummary2" xfId="2574"/>
    <cellStyle name="Normal_laroux_1_BINV" xfId="2575"/>
    <cellStyle name="Normal_laroux_1_BINV_1" xfId="2576"/>
    <cellStyle name="Normal_laroux_1_BINV_1_PLDT" xfId="2577"/>
    <cellStyle name="Normal_laroux_1_BINV_2" xfId="2578"/>
    <cellStyle name="Normal_laroux_1_BINV_3" xfId="2579"/>
    <cellStyle name="Normal_laroux_1_BINV_4" xfId="2580"/>
    <cellStyle name="Normal_laroux_1_BINV_PLDT" xfId="2581"/>
    <cellStyle name="Normal_laroux_1_BINV_PLDT_1" xfId="2582"/>
    <cellStyle name="Normal_laroux_1_BINV_RESULTS" xfId="2583"/>
    <cellStyle name="Normal_laroux_1_PERSONAL" xfId="2584"/>
    <cellStyle name="Normal_laroux_1_pldt" xfId="2585"/>
    <cellStyle name="Normal_laroux_1_PLDT_~ME0439" xfId="2586"/>
    <cellStyle name="Normal_laroux_1_PLDT_1" xfId="2587"/>
    <cellStyle name="Normal_laroux_1_pldt_1_RESULTS" xfId="2588"/>
    <cellStyle name="Normal_laroux_1_pldt_2" xfId="2589"/>
    <cellStyle name="Normal_laroux_1_PLDT_3" xfId="2590"/>
    <cellStyle name="Normal_laroux_1_PLDT_8dsummary2" xfId="2591"/>
    <cellStyle name="Normal_laroux_1_PLDT_RESULTS" xfId="2592"/>
    <cellStyle name="Normal_laroux_1_pldt_RESULTS_1" xfId="2593"/>
    <cellStyle name="Normal_laroux_1_RESULTS" xfId="2594"/>
    <cellStyle name="Normal_laroux_1_RESULTS_1" xfId="2595"/>
    <cellStyle name="Normal_laroux_12~3SO2" xfId="2596"/>
    <cellStyle name="Normal_laroux_12~3SO2_BINV" xfId="2597"/>
    <cellStyle name="Normal_laroux_12~3SO2_PLDT" xfId="2598"/>
    <cellStyle name="Normal_laroux_2" xfId="2599"/>
    <cellStyle name="Normal_laroux_2_~ME0439" xfId="2600"/>
    <cellStyle name="Normal_laroux_2_8dsummary2" xfId="2601"/>
    <cellStyle name="Normal_laroux_2_BINV" xfId="2602"/>
    <cellStyle name="Normal_laroux_2_BINV_1" xfId="2603"/>
    <cellStyle name="Normal_laroux_2_BINV_PLDT" xfId="2604"/>
    <cellStyle name="Normal_laroux_2_PERSONAL" xfId="2605"/>
    <cellStyle name="Normal_laroux_2_pldt" xfId="2606"/>
    <cellStyle name="Normal_laroux_2_PLDT_1" xfId="2607"/>
    <cellStyle name="Normal_laroux_2_pldt_RESULTS" xfId="2608"/>
    <cellStyle name="Normal_laroux_2_RESULTS" xfId="2609"/>
    <cellStyle name="Normal_laroux_2_RESULTS_1" xfId="2610"/>
    <cellStyle name="Normal_laroux_3" xfId="2611"/>
    <cellStyle name="Normal_laroux_3_BINV" xfId="2612"/>
    <cellStyle name="Normal_laroux_3_BINV_1" xfId="2613"/>
    <cellStyle name="Normal_laroux_3_BINV_1_PLDT" xfId="2614"/>
    <cellStyle name="Normal_laroux_3_BINV_2" xfId="2615"/>
    <cellStyle name="Normal_laroux_3_BINV_3" xfId="2616"/>
    <cellStyle name="Normal_laroux_3_BINV_PLDT" xfId="2617"/>
    <cellStyle name="Normal_laroux_3_BINV_RESULTS" xfId="2618"/>
    <cellStyle name="Normal_laroux_3_PERSONAL" xfId="2619"/>
    <cellStyle name="Normal_laroux_3_pldt" xfId="2620"/>
    <cellStyle name="Normal_laroux_3_PLDT_~ME0439" xfId="2621"/>
    <cellStyle name="Normal_laroux_3_PLDT_1" xfId="2622"/>
    <cellStyle name="Normal_laroux_3_pldt_1_RESULTS" xfId="2623"/>
    <cellStyle name="Normal_laroux_3_pldt_2" xfId="2624"/>
    <cellStyle name="Normal_laroux_3_PLDT_3" xfId="2625"/>
    <cellStyle name="Normal_laroux_3_PLDT_8dsummary2" xfId="2626"/>
    <cellStyle name="Normal_laroux_3_PLDT_RESULTS" xfId="2627"/>
    <cellStyle name="Normal_laroux_3_pldt_RESULTS_1" xfId="2628"/>
    <cellStyle name="Normal_laroux_4" xfId="2629"/>
    <cellStyle name="Normal_laroux_4_~ME0439" xfId="2630"/>
    <cellStyle name="Normal_laroux_4_8dsummary2" xfId="2631"/>
    <cellStyle name="Normal_laroux_4_BINV" xfId="2632"/>
    <cellStyle name="Normal_laroux_4_BINV_1" xfId="2633"/>
    <cellStyle name="Normal_laroux_4_PERSONAL" xfId="2634"/>
    <cellStyle name="Normal_laroux_4_pldt" xfId="2635"/>
    <cellStyle name="Normal_laroux_4_PLDT_~ME0439" xfId="2636"/>
    <cellStyle name="Normal_laroux_4_PLDT_1" xfId="2637"/>
    <cellStyle name="Normal_laroux_4_pldt_1_RESULTS" xfId="2638"/>
    <cellStyle name="Normal_laroux_4_pldt_2" xfId="2639"/>
    <cellStyle name="Normal_laroux_4_PLDT_3" xfId="2640"/>
    <cellStyle name="Normal_laroux_4_PLDT_8dsummary2" xfId="2641"/>
    <cellStyle name="Normal_laroux_4_PLDT_RESULTS" xfId="2642"/>
    <cellStyle name="Normal_laroux_4_pldt_RESULTS_1" xfId="2643"/>
    <cellStyle name="Normal_laroux_4_RESULTS" xfId="2644"/>
    <cellStyle name="Normal_laroux_5" xfId="2645"/>
    <cellStyle name="Normal_laroux_5_~ME0439" xfId="2646"/>
    <cellStyle name="Normal_laroux_5_8dsummary2" xfId="2647"/>
    <cellStyle name="Normal_laroux_5_BINV" xfId="2648"/>
    <cellStyle name="Normal_laroux_5_PERSONAL" xfId="2649"/>
    <cellStyle name="Normal_laroux_5_pldt" xfId="2650"/>
    <cellStyle name="Normal_laroux_5_PLDT_~ME0439" xfId="2651"/>
    <cellStyle name="Normal_laroux_5_PLDT_8dsummary2" xfId="2652"/>
    <cellStyle name="Normal_laroux_5_PLDT_RESULTS" xfId="2653"/>
    <cellStyle name="Normal_laroux_5_RESULTS" xfId="2654"/>
    <cellStyle name="Normal_laroux_6" xfId="2655"/>
    <cellStyle name="Normal_laroux_6_~ME0439" xfId="2656"/>
    <cellStyle name="Normal_laroux_6_8dsummary2" xfId="2657"/>
    <cellStyle name="Normal_laroux_6_PERSONAL" xfId="2658"/>
    <cellStyle name="Normal_laroux_6_pldt" xfId="2659"/>
    <cellStyle name="Normal_laroux_6_RESULTS" xfId="2660"/>
    <cellStyle name="Normal_laroux_7" xfId="2661"/>
    <cellStyle name="Normal_laroux_8" xfId="2662"/>
    <cellStyle name="Normal_laroux_8dsummary2" xfId="2663"/>
    <cellStyle name="Normal_laroux_BINV" xfId="2664"/>
    <cellStyle name="Normal_laroux_BINV_1" xfId="2665"/>
    <cellStyle name="Normal_laroux_BINV_1_PLDT" xfId="2666"/>
    <cellStyle name="Normal_laroux_BINV_2" xfId="2667"/>
    <cellStyle name="Normal_laroux_BINV_3" xfId="2668"/>
    <cellStyle name="Normal_laroux_BINV_PLDT" xfId="2669"/>
    <cellStyle name="Normal_laroux_BINV_RESULTS" xfId="2670"/>
    <cellStyle name="Normal_laroux_PERSONAL" xfId="2671"/>
    <cellStyle name="Normal_laroux_pldt" xfId="2672"/>
    <cellStyle name="Normal_laroux_PLDT_~ME0439" xfId="2673"/>
    <cellStyle name="Normal_laroux_PLDT_1" xfId="2674"/>
    <cellStyle name="Normal_laroux_pldt_2" xfId="2675"/>
    <cellStyle name="Normal_laroux_pldt_2_PLDT" xfId="2676"/>
    <cellStyle name="Normal_laroux_pldt_2_RESULTS" xfId="2677"/>
    <cellStyle name="Normal_laroux_PLDT_3" xfId="2678"/>
    <cellStyle name="Normal_laroux_PLDT_8dsummary2" xfId="2679"/>
    <cellStyle name="Normal_laroux_PLDT_RESULTS" xfId="2680"/>
    <cellStyle name="Normal_laroux_pldt_RESULTS_1" xfId="2681"/>
    <cellStyle name="Normal_laroux_RESULTS" xfId="2682"/>
    <cellStyle name="Normal_laroux_RESULTS_1" xfId="2683"/>
    <cellStyle name="Normal_Line Inst." xfId="2684"/>
    <cellStyle name="Normal_Linked &gt;&gt;Slide #8 - YTD Results" xfId="2685"/>
    <cellStyle name="Normal_Location - Act vs. Bud" xfId="2686"/>
    <cellStyle name="Normal_Location Total " xfId="2687"/>
    <cellStyle name="Normal_Locations" xfId="2688"/>
    <cellStyle name="Normal_LORG PC_pop data" xfId="2689"/>
    <cellStyle name="Normal_Lowlights" xfId="2690"/>
    <cellStyle name="Normal_MACRO1.XLM" xfId="2691"/>
    <cellStyle name="Normal_MACRO1.XLM_BINV" xfId="2692"/>
    <cellStyle name="Normal_MACRO1.XLM_PLDT" xfId="2693"/>
    <cellStyle name="Normal_Macro2" xfId="2694"/>
    <cellStyle name="Normal_Macro2_BINV" xfId="2695"/>
    <cellStyle name="Normal_Macro2_PLDT" xfId="2696"/>
    <cellStyle name="Normal_Maintenance" xfId="2697"/>
    <cellStyle name="Normal_Mar-96" xfId="2698"/>
    <cellStyle name="Normal_Market sizing (54)" xfId="2699"/>
    <cellStyle name="Normal_Marketing" xfId="2700"/>
    <cellStyle name="Normal_MarketingActBud" xfId="2701"/>
    <cellStyle name="Normal_MarketingDetail" xfId="2702"/>
    <cellStyle name="Normal_MATERAL2" xfId="2703"/>
    <cellStyle name="Normal_MATERAL2_BINV" xfId="2704"/>
    <cellStyle name="Normal_MATERAL2_PERSONAL" xfId="2705"/>
    <cellStyle name="Normal_MATRIX" xfId="2706"/>
    <cellStyle name="Normal_May-96" xfId="2707"/>
    <cellStyle name="Normal_MBS-HQ" xfId="2708"/>
    <cellStyle name="Normal_MBS-HQ_1" xfId="2709"/>
    <cellStyle name="Normal_MBS-HQ_Page 8" xfId="2710"/>
    <cellStyle name="Normal_MBS-HQ_Page 9" xfId="2711"/>
    <cellStyle name="Normal_MCOE Summary" xfId="2712"/>
    <cellStyle name="Normal_MCOE Summary (2)" xfId="2713"/>
    <cellStyle name="Normal_MCOE Summary (3)" xfId="2714"/>
    <cellStyle name="Normal_MCOE Summary (4)" xfId="2715"/>
    <cellStyle name="Normal_MCOE Summary (5)" xfId="2716"/>
    <cellStyle name="Normal_MCOE Summary (6)" xfId="2717"/>
    <cellStyle name="Normal_MCOE Summary (7)" xfId="2718"/>
    <cellStyle name="Normal_MCOE Summary (8)" xfId="2719"/>
    <cellStyle name="Normal_MCOE Summary (9)" xfId="2720"/>
    <cellStyle name="Normal_MDF" xfId="2721"/>
    <cellStyle name="Normal_MDF (2)" xfId="2722"/>
    <cellStyle name="Normal_MDF (2)_1" xfId="2723"/>
    <cellStyle name="Normal_MDF (2)_Reslr Mktng" xfId="2724"/>
    <cellStyle name="Normal_MDF_1" xfId="2725"/>
    <cellStyle name="Normal_MDF_MDF (2)" xfId="2726"/>
    <cellStyle name="Normal_MDF_MDF (2)_Reslr Mktng" xfId="2727"/>
    <cellStyle name="Normal_MDF_Reslr Mktng" xfId="2728"/>
    <cellStyle name="Normal_MELP 3" xfId="2729"/>
    <cellStyle name="Normal_MEMORY" xfId="2730"/>
    <cellStyle name="Normal_Menu" xfId="2731"/>
    <cellStyle name="Normal_Menu_1" xfId="2732"/>
    <cellStyle name="Normal_Menu_WW_MCS" xfId="2733"/>
    <cellStyle name="Normal_Metrics Detail Revised" xfId="2734"/>
    <cellStyle name="Normal_MISCOPT" xfId="2735"/>
    <cellStyle name="Normal_MKGOCPX" xfId="2736"/>
    <cellStyle name="Normal_Mkt Shr" xfId="2737"/>
    <cellStyle name="Normal_Mktg by Discipline - USD" xfId="2738"/>
    <cellStyle name="Normal_Mktg by Group - USD" xfId="2739"/>
    <cellStyle name="Normal_Mktg Expenses" xfId="2740"/>
    <cellStyle name="Normal_Mktg Forecast" xfId="2741"/>
    <cellStyle name="Normal_Mktg Requests" xfId="2742"/>
    <cellStyle name="Normal_MKTTABL" xfId="2743"/>
    <cellStyle name="Normal_MOBCPX" xfId="2744"/>
    <cellStyle name="Normal_Module1" xfId="2745"/>
    <cellStyle name="Normal_Module1_#14-Cost Summary" xfId="2746"/>
    <cellStyle name="Normal_Module1_#29-FY97Requests" xfId="2747"/>
    <cellStyle name="Normal_Module1_$per hd metrics(8)" xfId="2748"/>
    <cellStyle name="Normal_Module1_1" xfId="2749"/>
    <cellStyle name="Normal_Module1_1_$per hd metrics(8)" xfId="2750"/>
    <cellStyle name="Normal_Module1_1_BINV" xfId="2751"/>
    <cellStyle name="Normal_Module1_1_BINV_1" xfId="2752"/>
    <cellStyle name="Normal_Module1_1_BINV_PLDT" xfId="2753"/>
    <cellStyle name="Normal_Module1_1_BINV_RESULTS" xfId="2754"/>
    <cellStyle name="Normal_Module1_1_PERSONAL" xfId="2755"/>
    <cellStyle name="Normal_Module1_1_PLDT" xfId="2756"/>
    <cellStyle name="Normal_Module1_1_PLDT_1" xfId="2757"/>
    <cellStyle name="Normal_Module1_1_RESULTS" xfId="2758"/>
    <cellStyle name="Normal_Module1_1_Rev,PC's,Heads by Dist(9)" xfId="2759"/>
    <cellStyle name="Normal_Module1_1_WW_MCS" xfId="2760"/>
    <cellStyle name="Normal_Module1_2" xfId="2761"/>
    <cellStyle name="Normal_Module1_2_WW_MCS" xfId="2762"/>
    <cellStyle name="Normal_Module1_BINV" xfId="2763"/>
    <cellStyle name="Normal_Module1_BINV_RESULTS" xfId="2764"/>
    <cellStyle name="Normal_Module1_Book6" xfId="2765"/>
    <cellStyle name="Normal_Module1_Dialog1" xfId="2766"/>
    <cellStyle name="Normal_Module1_Dialog1_BINV" xfId="2767"/>
    <cellStyle name="Normal_Module1_PERSONAL" xfId="2768"/>
    <cellStyle name="Normal_Module1_PERSONAL_RESULTS" xfId="2769"/>
    <cellStyle name="Normal_Module1_PLDT" xfId="2770"/>
    <cellStyle name="Normal_Module1_RESULTS" xfId="2771"/>
    <cellStyle name="Normal_Module1_Rev,PC's,Heads by Dist(9)" xfId="2772"/>
    <cellStyle name="Normal_Module2" xfId="2773"/>
    <cellStyle name="Normal_Module3" xfId="2774"/>
    <cellStyle name="Normal_Module5" xfId="2775"/>
    <cellStyle name="Normal_Module5_BINV" xfId="2776"/>
    <cellStyle name="Normal_Module5_PLDT" xfId="2777"/>
    <cellStyle name="Normal_Monthly" xfId="2778"/>
    <cellStyle name="Normal_MPPAPR" xfId="2779"/>
    <cellStyle name="Normal_MSNA" xfId="2780"/>
    <cellStyle name="Normal_mssReport" xfId="2781"/>
    <cellStyle name="Normal_MSUS Home" xfId="2782"/>
    <cellStyle name="Normal_MTD&amp;YTD" xfId="2783"/>
    <cellStyle name="Normal_MTD&amp;YTD (2)" xfId="2784"/>
    <cellStyle name="Normal_MTDP&amp;L" xfId="2785"/>
    <cellStyle name="Normal_MTDRevSum" xfId="2786"/>
    <cellStyle name="Normal_mud plant bolted" xfId="2787"/>
    <cellStyle name="Normal_mud plant bolted_BINV" xfId="2788"/>
    <cellStyle name="Normal_mud plant bolted_PERSONAL" xfId="2789"/>
    <cellStyle name="Normal_MudInv" xfId="2790"/>
    <cellStyle name="Normal_MVLP 4" xfId="2791"/>
    <cellStyle name="Normal_MwdInv" xfId="2792"/>
    <cellStyle name="Normal_MwdJob" xfId="2793"/>
    <cellStyle name="Normal_MwdJob_1" xfId="2794"/>
    <cellStyle name="Normal_MYR &amp; Monthly Reporting" xfId="2795"/>
    <cellStyle name="Normal_MYR Slide #1" xfId="2796"/>
    <cellStyle name="Normal_NCR-C&amp;W Val" xfId="2797"/>
    <cellStyle name="Normal_NCR-Cap intensity" xfId="2798"/>
    <cellStyle name="Normal_NCR-Line per Staff" xfId="2799"/>
    <cellStyle name="Normal_NCR-Rev dist" xfId="2800"/>
    <cellStyle name="Normal_NIC'S" xfId="2801"/>
    <cellStyle name="Normal_NIC'S 96" xfId="2802"/>
    <cellStyle name="Normal_NIC'S 97" xfId="2803"/>
    <cellStyle name="Normal_NON-PCA-OPT BLANK" xfId="2804"/>
    <cellStyle name="Normal_Nov-95" xfId="2805"/>
    <cellStyle name="Normal_Occupation Contact Map" xfId="2806"/>
    <cellStyle name="Normal_OCT EPS SUM" xfId="2807"/>
    <cellStyle name="Normal_OCT EPS SUM_1" xfId="2808"/>
    <cellStyle name="Normal_Oct-95" xfId="2809"/>
    <cellStyle name="Normal_OCU Metrics " xfId="2810"/>
    <cellStyle name="Normal_OCU Prog. &amp; Initiatives " xfId="2811"/>
    <cellStyle name="Normal_Op Cost Break" xfId="2812"/>
    <cellStyle name="Normal_OPEN 5" xfId="2813"/>
    <cellStyle name="Normal_Operating Expense" xfId="2814"/>
    <cellStyle name="Normal_OperResults" xfId="2815"/>
    <cellStyle name="Normal_opex" xfId="2816"/>
    <cellStyle name="Normal_OrgChart" xfId="2817"/>
    <cellStyle name="Normal_OrgChart_1" xfId="2818"/>
    <cellStyle name="Normal_Orig Flat File fr Dan" xfId="2819"/>
    <cellStyle name="Normal_OSMOCPX" xfId="2820"/>
    <cellStyle name="Normal_Outlet96 View (B)" xfId="2821"/>
    <cellStyle name="Normal_Overview" xfId="2822"/>
    <cellStyle name="Normal_P&amp;L" xfId="2823"/>
    <cellStyle name="Normal_P&amp;L_BINV" xfId="2824"/>
    <cellStyle name="Normal_P&amp;L_PLDT" xfId="2825"/>
    <cellStyle name="Normal_Page 8" xfId="2826"/>
    <cellStyle name="Normal_Page 9" xfId="2827"/>
    <cellStyle name="Normal_Pasted Pictures" xfId="2828"/>
    <cellStyle name="Normal_Payroll YTD" xfId="2829"/>
    <cellStyle name="Normal_PC and VAR's" xfId="2830"/>
    <cellStyle name="Normal_PCA 8WK" xfId="2831"/>
    <cellStyle name="Normal_PCA BLANK" xfId="2832"/>
    <cellStyle name="Normal_PCA TTL" xfId="2833"/>
    <cellStyle name="Normal_PCA_CCT" xfId="2834"/>
    <cellStyle name="Normal_PCA_HOU" xfId="2835"/>
    <cellStyle name="Normal_PCA_SCOT" xfId="2836"/>
    <cellStyle name="Normal_PCA-OPT BLANK" xfId="2837"/>
    <cellStyle name="Normal_PCMAP1" xfId="2838"/>
    <cellStyle name="Normal_PCMAP1 (B)" xfId="2839"/>
    <cellStyle name="Normal_PCMAP2 (B)" xfId="2840"/>
    <cellStyle name="Normal_PD_Oppty_Map" xfId="2841"/>
    <cellStyle name="Normal_PERSONAL" xfId="2842"/>
    <cellStyle name="Normal_PERSONAL_1" xfId="2843"/>
    <cellStyle name="Normal_PERSONAL_1_BINV" xfId="2844"/>
    <cellStyle name="Normal_PERSONAL_1_BINV_1" xfId="2845"/>
    <cellStyle name="Normal_PERSONAL_1_BINV_BINV" xfId="2846"/>
    <cellStyle name="Normal_PERSONAL_1_BINV_PLDT" xfId="2847"/>
    <cellStyle name="Normal_PERSONAL_1_PLDT" xfId="2848"/>
    <cellStyle name="Normal_PERSONAL_1_RESULTS" xfId="2849"/>
    <cellStyle name="Normal_PERSONAL_2" xfId="2850"/>
    <cellStyle name="Normal_PERSONAL_2_BINV" xfId="2851"/>
    <cellStyle name="Normal_PERSONAL_2_BINV_1" xfId="2852"/>
    <cellStyle name="Normal_PERSONAL_2_BINV_1_BINV" xfId="2853"/>
    <cellStyle name="Normal_PERSONAL_2_BINV_2" xfId="2854"/>
    <cellStyle name="Normal_PERSONAL_2_BINV_BINV" xfId="2855"/>
    <cellStyle name="Normal_PERSONAL_2_BINV_RESULTS" xfId="2856"/>
    <cellStyle name="Normal_PERSONAL_2_PLDT" xfId="2857"/>
    <cellStyle name="Normal_PERSONAL_2_RESULTS" xfId="2858"/>
    <cellStyle name="Normal_PERSONAL_BINV" xfId="2859"/>
    <cellStyle name="Normal_PERSONAL_BINV_1" xfId="2860"/>
    <cellStyle name="Normal_PERSONAL_BINV_1_BINV" xfId="2861"/>
    <cellStyle name="Normal_PERSONAL_BINV_1_RESULTS" xfId="2862"/>
    <cellStyle name="Normal_PERSONAL_BINV_2" xfId="2863"/>
    <cellStyle name="Normal_PERSONAL_BINV_2_RESULTS" xfId="2864"/>
    <cellStyle name="Normal_PERSONAL_BINV_BINV" xfId="2865"/>
    <cellStyle name="Normal_PERSONAL_BINV_PLDT" xfId="2866"/>
    <cellStyle name="Normal_PERSONAL_BINV_RESULTS" xfId="2867"/>
    <cellStyle name="Normal_PERSONAL_PLDT" xfId="2868"/>
    <cellStyle name="Normal_PGMKOCPX" xfId="2869"/>
    <cellStyle name="Normal_PGNW1" xfId="2870"/>
    <cellStyle name="Normal_PGNW2" xfId="2871"/>
    <cellStyle name="Normal_PGNWOCPX" xfId="2872"/>
    <cellStyle name="Normal_PHANSKU" xfId="2873"/>
    <cellStyle name="Normal_PIPELINE FILL" xfId="2874"/>
    <cellStyle name="Normal_Pivot" xfId="2875"/>
    <cellStyle name="Normal_Pivot - Drill Down" xfId="2876"/>
    <cellStyle name="Normal_Pivot (2)" xfId="2877"/>
    <cellStyle name="Normal_Pivot_BINV" xfId="2878"/>
    <cellStyle name="Normal_PivotReport" xfId="2879"/>
    <cellStyle name="Normal_PivotReport (2)" xfId="2880"/>
    <cellStyle name="Normal_PivotReport (3)" xfId="2881"/>
    <cellStyle name="Normal_PivotReport (4)" xfId="2882"/>
    <cellStyle name="Normal_PivotReport_RESULTS" xfId="2883"/>
    <cellStyle name="Normal_PLDT" xfId="2884"/>
    <cellStyle name="Normal_PLDT_~ME0439" xfId="2885"/>
    <cellStyle name="Normal_PLDT_1" xfId="2886"/>
    <cellStyle name="Normal_PLDT_1_~ME0439" xfId="2887"/>
    <cellStyle name="Normal_PLDT_1_8dsummary2" xfId="2888"/>
    <cellStyle name="Normal_PLDT_1_RESULTS" xfId="2889"/>
    <cellStyle name="Normal_PLDT_1_RESULTS_1" xfId="2890"/>
    <cellStyle name="Normal_PLDT_2" xfId="2891"/>
    <cellStyle name="Normal_PLDT_2_~ME0439" xfId="2892"/>
    <cellStyle name="Normal_PLDT_2_8dsummary2" xfId="2893"/>
    <cellStyle name="Normal_pldt_2_pldt" xfId="2894"/>
    <cellStyle name="Normal_PLDT_2_RESULTS" xfId="2895"/>
    <cellStyle name="Normal_PLDT_2_RESULTS_1" xfId="2896"/>
    <cellStyle name="Normal_PLDT_3" xfId="2897"/>
    <cellStyle name="Normal_pldt_3_~ME0439" xfId="2898"/>
    <cellStyle name="Normal_pldt_3_8dsummary2" xfId="2899"/>
    <cellStyle name="Normal_pldt_3_pldt" xfId="2900"/>
    <cellStyle name="Normal_pldt_3_RESULTS" xfId="2901"/>
    <cellStyle name="Normal_pldt_3_RESULTS_1" xfId="2902"/>
    <cellStyle name="Normal_pldt_4" xfId="2903"/>
    <cellStyle name="Normal_pldt_4_~ME0439" xfId="2904"/>
    <cellStyle name="Normal_pldt_4_8dsummary2" xfId="2905"/>
    <cellStyle name="Normal_pldt_4_pldt" xfId="2906"/>
    <cellStyle name="Normal_pldt_4_RESULTS" xfId="2907"/>
    <cellStyle name="Normal_pldt_4_RESULTS_1" xfId="2908"/>
    <cellStyle name="Normal_pldt_5" xfId="2909"/>
    <cellStyle name="Normal_pldt_5_~ME0439" xfId="2910"/>
    <cellStyle name="Normal_pldt_5_8dsummary2" xfId="2911"/>
    <cellStyle name="Normal_pldt_5_pldt" xfId="2912"/>
    <cellStyle name="Normal_pldt_5_RESULTS" xfId="2913"/>
    <cellStyle name="Normal_pldt_5_RESULTS_1" xfId="2914"/>
    <cellStyle name="Normal_pldt_6" xfId="2915"/>
    <cellStyle name="Normal_pldt_6_~ME0439" xfId="2916"/>
    <cellStyle name="Normal_pldt_6_8dsummary2" xfId="2917"/>
    <cellStyle name="Normal_pldt_6_RESULTS" xfId="2918"/>
    <cellStyle name="Normal_pldt_6_RESULTS_1" xfId="2919"/>
    <cellStyle name="Normal_pldt_7" xfId="2920"/>
    <cellStyle name="Normal_pldt_7_PLDT" xfId="2921"/>
    <cellStyle name="Normal_pldt_7_PLDT_~ME0439" xfId="2922"/>
    <cellStyle name="Normal_pldt_7_PLDT_RESULTS" xfId="2923"/>
    <cellStyle name="Normal_pldt_7_RESULTS" xfId="2924"/>
    <cellStyle name="Normal_pldt_8" xfId="2925"/>
    <cellStyle name="Normal_pldt_8_RESULTS" xfId="2926"/>
    <cellStyle name="Normal_PLDT_8dsummary2" xfId="2927"/>
    <cellStyle name="Normal_pldt_9" xfId="2928"/>
    <cellStyle name="Normal_pldt_9_RESULTS" xfId="2929"/>
    <cellStyle name="Normal_pldt_A" xfId="2930"/>
    <cellStyle name="Normal_pldt_pldt" xfId="2931"/>
    <cellStyle name="Normal_PLDT_RESULTS" xfId="2932"/>
    <cellStyle name="Normal_PLDT_RESULTS_1" xfId="2933"/>
    <cellStyle name="Normal_PPINFO" xfId="2934"/>
    <cellStyle name="Normal_PPINFO_1" xfId="2935"/>
    <cellStyle name="Normal_PPINFO_2" xfId="2936"/>
    <cellStyle name="Normal_PPINFO_MATRIX" xfId="2937"/>
    <cellStyle name="Normal_PRICELST" xfId="2938"/>
    <cellStyle name="Normal_PRICELST_0695-OPT1 (2)" xfId="2939"/>
    <cellStyle name="Normal_PRICELST_0695-OPT2 (2)" xfId="2940"/>
    <cellStyle name="Normal_PRICELST_1" xfId="2941"/>
    <cellStyle name="Normal_PRICELST_Cover" xfId="2942"/>
    <cellStyle name="Normal_PRICELST_DEMO" xfId="2943"/>
    <cellStyle name="Normal_PRICELST_Disclaimer" xfId="2944"/>
    <cellStyle name="Normal_PRICELST_Disclaimer (2)" xfId="2945"/>
    <cellStyle name="Normal_PRICELST_Disclaimer_1" xfId="2946"/>
    <cellStyle name="Normal_PRICELST_FORM" xfId="2947"/>
    <cellStyle name="Normal_PRICELST_MATRIX" xfId="2948"/>
    <cellStyle name="Normal_PRICELST_PPINFO" xfId="2949"/>
    <cellStyle name="Normal_PRICELST_PPINFO (2)" xfId="2950"/>
    <cellStyle name="Normal_PRICES.XLS" xfId="2951"/>
    <cellStyle name="Normal_Pricing1" xfId="2952"/>
    <cellStyle name="Normal_Pricing2" xfId="2953"/>
    <cellStyle name="Normal_PricVol" xfId="2954"/>
    <cellStyle name="Normal_PriorYear" xfId="2955"/>
    <cellStyle name="Normal_Prod Div" xfId="2956"/>
    <cellStyle name="Normal_PROD SALES" xfId="2957"/>
    <cellStyle name="Normal_PROD SALES by Region Pg 2" xfId="2958"/>
    <cellStyle name="Normal_PROD SALES by Region Pg 2_BINV" xfId="2959"/>
    <cellStyle name="Normal_PROD SALES by Region Pg 2_PLDT" xfId="2960"/>
    <cellStyle name="Normal_PROD SALES_BINV" xfId="2961"/>
    <cellStyle name="Normal_PROD SALES_PLDT" xfId="2962"/>
    <cellStyle name="Normal_PRODRTM3" xfId="2963"/>
    <cellStyle name="Normal_PRODUCT" xfId="2964"/>
    <cellStyle name="Normal_Product Hold Summary" xfId="2965"/>
    <cellStyle name="Normal_PRODUCT_BINV" xfId="2966"/>
    <cellStyle name="Normal_PRODUCT_PLDT" xfId="2967"/>
    <cellStyle name="Normal_Proposed Mktg Spend" xfId="2968"/>
    <cellStyle name="Normal_PRS" xfId="2969"/>
    <cellStyle name="Normal_PTNRCPU" xfId="2970"/>
    <cellStyle name="Normal_Purch-AR" xfId="2971"/>
    <cellStyle name="Normal_Q1 FY96" xfId="2972"/>
    <cellStyle name="Normal_Q1 FY96_BINV" xfId="2973"/>
    <cellStyle name="Normal_Q1 FY96_PLDT" xfId="2974"/>
    <cellStyle name="Normal_Q2 FY96" xfId="2975"/>
    <cellStyle name="Normal_Q2 FY96_BINV" xfId="2976"/>
    <cellStyle name="Normal_Q2 FY96_PLDT" xfId="2977"/>
    <cellStyle name="Normal_Q3 CRITICAL" xfId="2978"/>
    <cellStyle name="Normal_Q3 FY96" xfId="2979"/>
    <cellStyle name="Normal_Q3 FY96_BINV" xfId="2980"/>
    <cellStyle name="Normal_Q3 FY96_PLDT" xfId="2981"/>
    <cellStyle name="Normal_Q4 FY96" xfId="2982"/>
    <cellStyle name="Normal_Q4 FY96_BINV" xfId="2983"/>
    <cellStyle name="Normal_Q4 FY96_PLDT" xfId="2984"/>
    <cellStyle name="Normal_QTD" xfId="2985"/>
    <cellStyle name="Normal_QTD_PLDT" xfId="2986"/>
    <cellStyle name="Normal_QTD_PLDT_~ME0439" xfId="2987"/>
    <cellStyle name="Normal_QTD_PLDT_RESULTS" xfId="2988"/>
    <cellStyle name="Normal_QTR94_95" xfId="2989"/>
    <cellStyle name="Normal_QTR94_95_BINV" xfId="2990"/>
    <cellStyle name="Normal_QTR94_95_PLDT" xfId="2991"/>
    <cellStyle name="Normal_r1" xfId="2992"/>
    <cellStyle name="Normal_r1_BINV" xfId="2993"/>
    <cellStyle name="Normal_r1_PLDT" xfId="2994"/>
    <cellStyle name="Normal_READ ME!" xfId="2995"/>
    <cellStyle name="Normal_Real Opr Cf" xfId="2996"/>
    <cellStyle name="Normal_Real Rev per Staff (1)" xfId="2997"/>
    <cellStyle name="Normal_Real Rev per Staff (2)" xfId="2998"/>
    <cellStyle name="Normal_reformatt" xfId="2999"/>
    <cellStyle name="Normal_Reg-By Timeframe" xfId="3000"/>
    <cellStyle name="Normal_Region 2-C&amp;W" xfId="3001"/>
    <cellStyle name="Normal_Reporting Status" xfId="3002"/>
    <cellStyle name="Normal_Reporting Status_1" xfId="3003"/>
    <cellStyle name="Normal_Reporting Status_EUCU Cust Seg Analysis (B)" xfId="3004"/>
    <cellStyle name="Normal_Reporting Status_Outlet96 View (B)" xfId="3005"/>
    <cellStyle name="Normal_Reporting Status_PCMAP1 (B)" xfId="3006"/>
    <cellStyle name="Normal_Reporting Status_PCMAP2 (B)" xfId="3007"/>
    <cellStyle name="Normal_Reporting Status_Subsegment Charts (B)" xfId="3008"/>
    <cellStyle name="Normal_Req Summ" xfId="3009"/>
    <cellStyle name="Normal_Req Summ_BINV" xfId="3010"/>
    <cellStyle name="Normal_Req Summ_PLDT" xfId="3011"/>
    <cellStyle name="Normal_Reseller" xfId="3012"/>
    <cellStyle name="Normal_Reseller Mktng" xfId="3013"/>
    <cellStyle name="Normal_Reseller_Competitive Environment" xfId="3014"/>
    <cellStyle name="Normal_Reseller_ECU Account Licensing" xfId="3015"/>
    <cellStyle name="Normal_Reseller_ECU Competitive Summary" xfId="3016"/>
    <cellStyle name="Normal_Reseller_ECU Product Map" xfId="3017"/>
    <cellStyle name="Normal_Reseller_Highlights" xfId="3018"/>
    <cellStyle name="Normal_Reseller_Internet Share Drive" xfId="3019"/>
    <cellStyle name="Normal_Reseller_Lowlights" xfId="3020"/>
    <cellStyle name="Normal_Reseller_MSUS Home" xfId="3021"/>
    <cellStyle name="Normal_Reseller_MYR &amp; Monthly Reporting" xfId="3022"/>
    <cellStyle name="Normal_Reseller_OCU Metrics " xfId="3023"/>
    <cellStyle name="Normal_Reseller_OCU Prog. &amp; Initiatives " xfId="3024"/>
    <cellStyle name="Normal_Reslr Mktng" xfId="3025"/>
    <cellStyle name="Normal_Reslr Mktng_1" xfId="3026"/>
    <cellStyle name="Normal_RESULTS" xfId="3027"/>
    <cellStyle name="Normal_RESULTS_1" xfId="3028"/>
    <cellStyle name="Normal_RESULTS_2" xfId="3029"/>
    <cellStyle name="Normal_RESULTS_3" xfId="3030"/>
    <cellStyle name="Normal_RESULTS_4" xfId="3031"/>
    <cellStyle name="Normal_RESULTS_5" xfId="3032"/>
    <cellStyle name="Normal_RESULTS_6" xfId="3033"/>
    <cellStyle name="Normal_RESULTS_7" xfId="3034"/>
    <cellStyle name="Normal_RESULTS_8" xfId="3035"/>
    <cellStyle name="Normal_Retail By Div" xfId="3036"/>
    <cellStyle name="Normal_Return on Rev" xfId="3037"/>
    <cellStyle name="Normal_REV 8.0 + PF FCST" xfId="3038"/>
    <cellStyle name="Normal_Rev by Cust Seg" xfId="3039"/>
    <cellStyle name="Normal_Rev by Product" xfId="3040"/>
    <cellStyle name="Normal_Rev p line" xfId="3041"/>
    <cellStyle name="Normal_Rev,PC's,Heads by Dist(9)" xfId="3042"/>
    <cellStyle name="Normal_Revenues" xfId="3043"/>
    <cellStyle name="Normal_RevSum" xfId="3044"/>
    <cellStyle name="Normal_RevSum (2)" xfId="3045"/>
    <cellStyle name="Normal_ROACE" xfId="3046"/>
    <cellStyle name="Normal_ROCF (Tot)" xfId="3047"/>
    <cellStyle name="Normal_ROUTERS" xfId="3048"/>
    <cellStyle name="Normal_ROUTERS_1" xfId="3049"/>
    <cellStyle name="Normal_Rsllr Monthly Market Share" xfId="3050"/>
    <cellStyle name="Normal_RslrSales.xls Chart 3" xfId="3051"/>
    <cellStyle name="Normal_RslrSales.xls Chart 4" xfId="3052"/>
    <cellStyle name="Normal_RslrSales.xls Chart 5" xfId="3053"/>
    <cellStyle name="Normal_RTL DMR Rank" xfId="3054"/>
    <cellStyle name="Normal_S&amp;MCosts" xfId="3055"/>
    <cellStyle name="Normal_SATOCPX" xfId="3056"/>
    <cellStyle name="Normal_scorecard" xfId="3057"/>
    <cellStyle name="Normal_Segment and Account" xfId="3058"/>
    <cellStyle name="Normal_Segment Change" xfId="3059"/>
    <cellStyle name="Normal_sell-in Feb-97" xfId="3060"/>
    <cellStyle name="Normal_Sep-95" xfId="3061"/>
    <cellStyle name="Normal_SEPT EPS SUM" xfId="3062"/>
    <cellStyle name="Normal_SEPT EPS SUM_1" xfId="3063"/>
    <cellStyle name="Normal_SEPTEMBER SCORECARD" xfId="3064"/>
    <cellStyle name="Normal_SEPTEMBER SCORECARD_1" xfId="3065"/>
    <cellStyle name="Normal_SEPTEMBER SCORECARD_1_WW PCA 8WK" xfId="3066"/>
    <cellStyle name="Normal_SEPTEMBER SCORECARD_OCT EPS SUM" xfId="3067"/>
    <cellStyle name="Normal_SEPTEMBER SCORECARD_SEPT EPS SUM" xfId="3068"/>
    <cellStyle name="Normal_SEPTEMBER SCORECARD_WW PCA 8WK" xfId="3069"/>
    <cellStyle name="Normal_Sheet1" xfId="3070"/>
    <cellStyle name="Normal_Sheet1 (2)" xfId="3071"/>
    <cellStyle name="Normal_Sheet1 (2)_Competitive Environment" xfId="3072"/>
    <cellStyle name="Normal_Sheet1 (2)_ECU Account Licensing" xfId="3073"/>
    <cellStyle name="Normal_Sheet1 (2)_ECU Competitive Summary" xfId="3074"/>
    <cellStyle name="Normal_Sheet1 (2)_ECU Product Map" xfId="3075"/>
    <cellStyle name="Normal_Sheet1 (2)_Highlights" xfId="3076"/>
    <cellStyle name="Normal_Sheet1 (2)_Internet Share Drive" xfId="3077"/>
    <cellStyle name="Normal_Sheet1 (2)_Lowlights" xfId="3078"/>
    <cellStyle name="Normal_Sheet1 (2)_MSUS Home" xfId="3079"/>
    <cellStyle name="Normal_Sheet1 (2)_MYR &amp; Monthly Reporting" xfId="3080"/>
    <cellStyle name="Normal_Sheet1 (2)_OCU Metrics " xfId="3081"/>
    <cellStyle name="Normal_Sheet1 (2)_OCU Prog. &amp; Initiatives " xfId="3082"/>
    <cellStyle name="Normal_Sheet1 (2)_RESULTS" xfId="3083"/>
    <cellStyle name="Normal_Sheet1_   Short to Build (MRS)   " xfId="3084"/>
    <cellStyle name="Normal_Sheet1_#10-FY95RevSum vs MYR" xfId="3085"/>
    <cellStyle name="Normal_Sheet1_#10-FY96MYR RevSum" xfId="3086"/>
    <cellStyle name="Normal_Sheet1_#14-Cost Summary" xfId="3087"/>
    <cellStyle name="Normal_Sheet1_#16-KeyChannel" xfId="3088"/>
    <cellStyle name="Normal_Sheet1_#26a-FY96MYR Full Year Plan" xfId="3089"/>
    <cellStyle name="Normal_Sheet1_#27-FY96MYR RevSum" xfId="3090"/>
    <cellStyle name="Normal_Sheet1_#27-FY96MYR RevSumDetail" xfId="3091"/>
    <cellStyle name="Normal_Sheet1_#28-FY96RevSum-vs-US" xfId="3092"/>
    <cellStyle name="Normal_Sheet1_#29-FY97Requests" xfId="3093"/>
    <cellStyle name="Normal_Sheet1_#29-Pivot" xfId="3094"/>
    <cellStyle name="Normal_Sheet1_#30-FY96MYR P&amp;L Fcst" xfId="3095"/>
    <cellStyle name="Normal_Sheet1_#30-FY96MYR RevSum" xfId="3096"/>
    <cellStyle name="Normal_Sheet1_#34-Pivot" xfId="3097"/>
    <cellStyle name="Normal_Sheet1_#35-Pivot" xfId="3098"/>
    <cellStyle name="Normal_Sheet1_#36-Pivot" xfId="3099"/>
    <cellStyle name="Normal_Sheet1_#37-Win95-PricingComp" xfId="3100"/>
    <cellStyle name="Normal_Sheet1_#38-OP-PricingComp" xfId="3101"/>
    <cellStyle name="Normal_Sheet1_#39-O-PricingComp" xfId="3102"/>
    <cellStyle name="Normal_Sheet1_#40-W-PricingComp" xfId="3103"/>
    <cellStyle name="Normal_Sheet1_#41-Capital" xfId="3104"/>
    <cellStyle name="Normal_Sheet1_#41-E-PricingComp" xfId="3105"/>
    <cellStyle name="Normal_Sheet1_#42-FY96MYR RevSumReturns" xfId="3106"/>
    <cellStyle name="Normal_Sheet1_#8a-FY96MYR YTD P&amp;L Details" xfId="3107"/>
    <cellStyle name="Normal_Sheet1_#8-Budget Pivot" xfId="3108"/>
    <cellStyle name="Normal_Sheet1_#8-MYR Pivot" xfId="3109"/>
    <cellStyle name="Normal_Sheet1_1" xfId="3110"/>
    <cellStyle name="Normal_Sheet1_1_Headcount" xfId="3111"/>
    <cellStyle name="Normal_Sheet1_1_MCOE Analysis" xfId="3112"/>
    <cellStyle name="Normal_Sheet1_1_MCOE Definition" xfId="3113"/>
    <cellStyle name="Normal_Sheet1_1_Mktg Summ" xfId="3114"/>
    <cellStyle name="Normal_Sheet1_1_OpEx Discussion" xfId="3115"/>
    <cellStyle name="Normal_Sheet1_1_OpEx Statment" xfId="3116"/>
    <cellStyle name="Normal_Sheet1_1_Payroll" xfId="3117"/>
    <cellStyle name="Normal_Sheet1_1_Summary" xfId="3118"/>
    <cellStyle name="Normal_Sheet1_1_Trend OpEx" xfId="3119"/>
    <cellStyle name="Normal_Sheet1_2" xfId="3120"/>
    <cellStyle name="Normal_Sheet1_3" xfId="3121"/>
    <cellStyle name="Normal_Sheet1_8 WKS PCA" xfId="3122"/>
    <cellStyle name="Normal_Sheet1_ACTUAL" xfId="3123"/>
    <cellStyle name="Normal_Sheet1_BINV" xfId="3124"/>
    <cellStyle name="Normal_Sheet1_BINV_1" xfId="3125"/>
    <cellStyle name="Normal_Sheet1_BINV_2" xfId="3126"/>
    <cellStyle name="Normal_Sheet1_BINV_PLDT" xfId="3127"/>
    <cellStyle name="Normal_Sheet1_BINV_PLDT_1" xfId="3128"/>
    <cellStyle name="Normal_Sheet1_BINV_PLDT_1_~ME0439" xfId="3129"/>
    <cellStyle name="Normal_Sheet1_BINV_PLDT_1_RESULTS" xfId="3130"/>
    <cellStyle name="Normal_Sheet1_BINV_RESULTS" xfId="3131"/>
    <cellStyle name="Normal_Sheet1_Book6" xfId="3132"/>
    <cellStyle name="Normal_Sheet1_Capital (2)" xfId="3133"/>
    <cellStyle name="Normal_Sheet1_Competitive Environment" xfId="3134"/>
    <cellStyle name="Normal_Sheet1_CostCtrl_Mstr" xfId="3135"/>
    <cellStyle name="Normal_Sheet1_Dashboard - Chicago" xfId="3136"/>
    <cellStyle name="Normal_Sheet1_Dialog1" xfId="3137"/>
    <cellStyle name="Normal_Sheet1_ECU Account Licensing" xfId="3138"/>
    <cellStyle name="Normal_Sheet1_ECU Accounts" xfId="3139"/>
    <cellStyle name="Normal_Sheet1_ECU Competitive Summary" xfId="3140"/>
    <cellStyle name="Normal_Sheet1_ECU Product Map" xfId="3141"/>
    <cellStyle name="Normal_Sheet1_GROWTH" xfId="3142"/>
    <cellStyle name="Normal_Sheet1_Headcount" xfId="3143"/>
    <cellStyle name="Normal_Sheet1_Headcount_Sum" xfId="3144"/>
    <cellStyle name="Normal_Sheet1_Highlights" xfId="3145"/>
    <cellStyle name="Normal_Sheet1_Internet Share Drive" xfId="3146"/>
    <cellStyle name="Normal_Sheet1_laroux" xfId="3147"/>
    <cellStyle name="Normal_Sheet1_laroux_   Short to Build (MRS)   " xfId="3148"/>
    <cellStyle name="Normal_Sheet1_laroux_1" xfId="3149"/>
    <cellStyle name="Normal_Sheet1_laroux_8 WKS PCA" xfId="3150"/>
    <cellStyle name="Normal_Sheet1_laroux_ACTUAL" xfId="3151"/>
    <cellStyle name="Normal_Sheet1_laroux_BINV" xfId="3152"/>
    <cellStyle name="Normal_Sheet1_laroux_BINV_1" xfId="3153"/>
    <cellStyle name="Normal_Sheet1_laroux_BINV_PLDT" xfId="3154"/>
    <cellStyle name="Normal_Sheet1_laroux_PCA VS" xfId="3155"/>
    <cellStyle name="Normal_Sheet1_laroux_PLDT" xfId="3156"/>
    <cellStyle name="Normal_Sheet1_laroux_PLDT_1" xfId="3157"/>
    <cellStyle name="Normal_Sheet1_laroux_RESULTS" xfId="3158"/>
    <cellStyle name="Normal_Sheet1_Lowlights" xfId="3159"/>
    <cellStyle name="Normal_Sheet1_MCOE Analysis" xfId="3160"/>
    <cellStyle name="Normal_Sheet1_MCOE Definition" xfId="3161"/>
    <cellStyle name="Normal_Sheet1_Mktg Summ" xfId="3162"/>
    <cellStyle name="Normal_Sheet1_MSUS Home" xfId="3163"/>
    <cellStyle name="Normal_Sheet1_MYR &amp; Monthly Reporting" xfId="3164"/>
    <cellStyle name="Normal_Sheet1_OCU Metrics " xfId="3165"/>
    <cellStyle name="Normal_Sheet1_OCU Prog. &amp; Initiatives " xfId="3166"/>
    <cellStyle name="Normal_Sheet1_OpEx Discussion" xfId="3167"/>
    <cellStyle name="Normal_Sheet1_OpEx Statment" xfId="3168"/>
    <cellStyle name="Normal_Sheet1_Payroll" xfId="3169"/>
    <cellStyle name="Normal_Sheet1_PCA VS" xfId="3170"/>
    <cellStyle name="Normal_Sheet1_PERSONAL" xfId="3171"/>
    <cellStyle name="Normal_Sheet1_PERSONAL_1" xfId="3172"/>
    <cellStyle name="Normal_Sheet1_PERSONAL_BINV" xfId="3173"/>
    <cellStyle name="Normal_Sheet1_PERSONAL_BINV_1" xfId="3174"/>
    <cellStyle name="Normal_Sheet1_PERSONAL_BINV_PLDT" xfId="3175"/>
    <cellStyle name="Normal_Sheet1_PERSONAL_PLDT" xfId="3176"/>
    <cellStyle name="Normal_Sheet1_PERSONAL_RESULTS" xfId="3177"/>
    <cellStyle name="Normal_Sheet1_PLDT" xfId="3178"/>
    <cellStyle name="Normal_Sheet1_PLDT_1" xfId="3179"/>
    <cellStyle name="Normal_Sheet1_pldt_1_RESULTS" xfId="3180"/>
    <cellStyle name="Normal_Sheet1_RESULTS" xfId="3181"/>
    <cellStyle name="Normal_Sheet1_RESULTS_1" xfId="3182"/>
    <cellStyle name="Normal_Sheet1_Summary" xfId="3183"/>
    <cellStyle name="Normal_Sheet1_Trend OpEx" xfId="3184"/>
    <cellStyle name="Normal_Sheet1_WWFG Mix" xfId="3185"/>
    <cellStyle name="Normal_Sheet2" xfId="3186"/>
    <cellStyle name="Normal_Sheet2_1" xfId="3187"/>
    <cellStyle name="Normal_Sheet2_BINV" xfId="3188"/>
    <cellStyle name="Normal_Sheet2_Competitive Environment" xfId="3189"/>
    <cellStyle name="Normal_Sheet2_ECU Account Licensing" xfId="3190"/>
    <cellStyle name="Normal_Sheet2_ECU Competitive Summary" xfId="3191"/>
    <cellStyle name="Normal_Sheet2_ECU Product Map" xfId="3192"/>
    <cellStyle name="Normal_Sheet2_GROWTH" xfId="3193"/>
    <cellStyle name="Normal_Sheet2_Highlights" xfId="3194"/>
    <cellStyle name="Normal_Sheet2_Internet Share Drive" xfId="3195"/>
    <cellStyle name="Normal_Sheet2_Lowlights" xfId="3196"/>
    <cellStyle name="Normal_Sheet2_MSUS Home" xfId="3197"/>
    <cellStyle name="Normal_Sheet2_MYR &amp; Monthly Reporting" xfId="3198"/>
    <cellStyle name="Normal_Sheet2_OCU Metrics " xfId="3199"/>
    <cellStyle name="Normal_Sheet2_OCU Prog. &amp; Initiatives " xfId="3200"/>
    <cellStyle name="Normal_Sheet2_PERSONAL" xfId="3201"/>
    <cellStyle name="Normal_Sheet2_PLDT" xfId="3202"/>
    <cellStyle name="Normal_Sheet3" xfId="3203"/>
    <cellStyle name="Normal_Sheet3_BINV" xfId="3204"/>
    <cellStyle name="Normal_Sheet3_Competitive Environment" xfId="3205"/>
    <cellStyle name="Normal_Sheet3_ECU Account Licensing" xfId="3206"/>
    <cellStyle name="Normal_Sheet3_ECU Competitive Summary" xfId="3207"/>
    <cellStyle name="Normal_Sheet3_ECU Product Map" xfId="3208"/>
    <cellStyle name="Normal_Sheet3_Highlights" xfId="3209"/>
    <cellStyle name="Normal_Sheet3_Internet Share Drive" xfId="3210"/>
    <cellStyle name="Normal_Sheet3_Lowlights" xfId="3211"/>
    <cellStyle name="Normal_Sheet3_MSUS Home" xfId="3212"/>
    <cellStyle name="Normal_Sheet3_MYR &amp; Monthly Reporting" xfId="3213"/>
    <cellStyle name="Normal_Sheet3_OCU Metrics " xfId="3214"/>
    <cellStyle name="Normal_Sheet3_OCU Prog. &amp; Initiatives " xfId="3215"/>
    <cellStyle name="Normal_Sheet3_PLDT" xfId="3216"/>
    <cellStyle name="Normal_Sheet4" xfId="3217"/>
    <cellStyle name="Normal_Sheet4_   Short to Build (MRS)   " xfId="3218"/>
    <cellStyle name="Normal_Sheet4_8 WKS PCA" xfId="3219"/>
    <cellStyle name="Normal_Sheet4_ACTUAL" xfId="3220"/>
    <cellStyle name="Normal_Sheet4_BINV" xfId="3221"/>
    <cellStyle name="Normal_Sheet4_BINV_1" xfId="3222"/>
    <cellStyle name="Normal_Sheet4_BINV_1_PLDT" xfId="3223"/>
    <cellStyle name="Normal_Sheet4_BINV_PLDT" xfId="3224"/>
    <cellStyle name="Normal_Sheet4_BINV_RESULTS" xfId="3225"/>
    <cellStyle name="Normal_Sheet4_ECU Accounts" xfId="3226"/>
    <cellStyle name="Normal_Sheet4_laroux" xfId="3227"/>
    <cellStyle name="Normal_Sheet4_PCA VS" xfId="3228"/>
    <cellStyle name="Normal_Sheet4_PERSONAL" xfId="3229"/>
    <cellStyle name="Normal_Sheet4_PLDT" xfId="3230"/>
    <cellStyle name="Normal_Sheet4_WWFG Mix" xfId="3231"/>
    <cellStyle name="Normal_Sheet5" xfId="3232"/>
    <cellStyle name="Normal_Sheet5_RESULTS" xfId="3233"/>
    <cellStyle name="Normal_Sheet6" xfId="3234"/>
    <cellStyle name="Normal_Sheet6_RESULTS" xfId="3235"/>
    <cellStyle name="Normal_Sheet8" xfId="3236"/>
    <cellStyle name="Normal_Shipping" xfId="3237"/>
    <cellStyle name="Normal_Slide 1" xfId="3238"/>
    <cellStyle name="Normal_SmartSwitch Program" xfId="3239"/>
    <cellStyle name="Normal_SPECIAL" xfId="3240"/>
    <cellStyle name="Normal_Staff cost%rev" xfId="3241"/>
    <cellStyle name="Normal_STORAGE" xfId="3242"/>
    <cellStyle name="Normal_StreetPrices" xfId="3243"/>
    <cellStyle name="Normal_Subsegment Charts (B)" xfId="3244"/>
    <cellStyle name="Normal_Summary" xfId="3245"/>
    <cellStyle name="Normal_Summary (2)" xfId="3246"/>
    <cellStyle name="Normal_Summary (2)_1" xfId="3247"/>
    <cellStyle name="Normal_Summary By Div &amp; Cat" xfId="3248"/>
    <cellStyle name="Normal_Summary_BINV" xfId="3249"/>
    <cellStyle name="Normal_Summary_PLDT" xfId="3250"/>
    <cellStyle name="Normal_SUMMARY_RESULTS" xfId="3251"/>
    <cellStyle name="Normal_SUP96APR" xfId="3252"/>
    <cellStyle name="Normal_SurInv" xfId="3253"/>
    <cellStyle name="Normal_SurLog" xfId="3254"/>
    <cellStyle name="Normal_TED SPEC." xfId="3255"/>
    <cellStyle name="Normal_TEMPLATE" xfId="3256"/>
    <cellStyle name="Normal_TEMPLATE_1" xfId="3257"/>
    <cellStyle name="Normal_TEMPLATE_1_laroux" xfId="3258"/>
    <cellStyle name="Normal_TEMPLATE_2" xfId="3259"/>
    <cellStyle name="Normal_TEMPLATE_8 WKS CPU" xfId="3260"/>
    <cellStyle name="Normal_TEMPLATE_8 WKS CPU " xfId="3261"/>
    <cellStyle name="Normal_TEMPLATE_8 WKS CPU (2)" xfId="3262"/>
    <cellStyle name="Normal_TEMPLATE_8WK CPU " xfId="3263"/>
    <cellStyle name="Normal_TEMPLATE_8WKS CPU" xfId="3264"/>
    <cellStyle name="Normal_TEMPLATE_8WKSCPU" xfId="3265"/>
    <cellStyle name="Normal_TEMPLATE_CCACPU01-BUILD " xfId="3266"/>
    <cellStyle name="Normal_TEMPLATE_CCACPU01-BUILD _8WKS CPU" xfId="3267"/>
    <cellStyle name="Normal_TEMPLATE_laroux" xfId="3268"/>
    <cellStyle name="Normal_TMSNW1" xfId="3269"/>
    <cellStyle name="Normal_TMSNW2" xfId="3270"/>
    <cellStyle name="Normal_TMSOCPX" xfId="3271"/>
    <cellStyle name="Normal_TOTAL" xfId="3272"/>
    <cellStyle name="Normal_Total 96quota&amp;95rev" xfId="3273"/>
    <cellStyle name="Normal_Total-Rev dist." xfId="3274"/>
    <cellStyle name="Normal_TOTALS" xfId="3275"/>
    <cellStyle name="Normal_Trend P&amp;L - Actual" xfId="3276"/>
    <cellStyle name="Normal_TrendP&amp;L" xfId="3277"/>
    <cellStyle name="Normal_TrendRev" xfId="3278"/>
    <cellStyle name="Normal_US Pivot" xfId="3279"/>
    <cellStyle name="Normal_USFG FPP" xfId="3280"/>
    <cellStyle name="Normal_VBA Code" xfId="3281"/>
    <cellStyle name="Normal_version mix 6" xfId="3282"/>
    <cellStyle name="Normal_Walmart" xfId="3283"/>
    <cellStyle name="Normal_West" xfId="3284"/>
    <cellStyle name="Normal_West US Region SM" xfId="3285"/>
    <cellStyle name="Normal_WestLicense (2)" xfId="3286"/>
    <cellStyle name="Normal_WW" xfId="3287"/>
    <cellStyle name="Normal_WW PCA 8WK" xfId="3288"/>
    <cellStyle name="Normal_WW PCA 8WK_1" xfId="3289"/>
    <cellStyle name="Normal_WWFG Mix" xfId="3290"/>
    <cellStyle name="Normal_YTDP&amp;L" xfId="3291"/>
    <cellStyle name="Normal_YTDRevSum" xfId="3292"/>
    <cellStyle name="Percent" xfId="3293"/>
    <cellStyle name="Percent [0]" xfId="3294"/>
    <cellStyle name="Percent [0]_#6 Temps &amp; Contractors" xfId="3295"/>
    <cellStyle name="Percent [0]_#6 Temps &amp; Contractors_PLDT" xfId="3296"/>
    <cellStyle name="Percent [0]_#6 Temps &amp; Contractors_PLDT_1" xfId="3297"/>
    <cellStyle name="Percent [0]_#6 Temps &amp; Contractors_PLDT_1_RESULTS" xfId="3298"/>
    <cellStyle name="Percent [0]_#6 Temps &amp; Contractors_PLDT_PLDT" xfId="3299"/>
    <cellStyle name="Percent [0]_#6 Temps &amp; Contractors_PLDT_PLDT_RESULTS" xfId="3300"/>
    <cellStyle name="Percent [0]_#6 Temps &amp; Contractors_RESULTS" xfId="3301"/>
    <cellStyle name="Percent [0]_PLDT" xfId="3302"/>
    <cellStyle name="Percent [0]_PLDT_1" xfId="3303"/>
    <cellStyle name="Percent [0]_PLDT_1_RESULTS" xfId="3304"/>
    <cellStyle name="Percent [0]_PLDT_PLDT" xfId="3305"/>
    <cellStyle name="Percent [0]_RESULTS" xfId="3306"/>
    <cellStyle name="Percent [00]" xfId="3307"/>
    <cellStyle name="Percent [00]_#6 Temps &amp; Contractors" xfId="3308"/>
    <cellStyle name="Percent [00]_#6 Temps &amp; Contractors_PLDT" xfId="3309"/>
    <cellStyle name="Percent [00]_#6 Temps &amp; Contractors_PLDT_~ME1056" xfId="3310"/>
    <cellStyle name="Percent [00]_#6 Temps &amp; Contractors_PLDT_1" xfId="3311"/>
    <cellStyle name="Percent [00]_#6 Temps &amp; Contractors_PLDT_PLDT" xfId="3312"/>
    <cellStyle name="Percent [00]_#6 Temps &amp; Contractors_PLDT_PLDT_RESULTS" xfId="3313"/>
    <cellStyle name="Percent [00]_#6 Temps &amp; Contractors_RESULTS" xfId="3314"/>
    <cellStyle name="Percent [00]_PLDT" xfId="3315"/>
    <cellStyle name="Percent [00]_PLDT_1" xfId="3316"/>
    <cellStyle name="Percent [00]_PLDT_1_RESULTS" xfId="3317"/>
    <cellStyle name="Percent [00]_RESULTS" xfId="3318"/>
    <cellStyle name="Percent [2]" xfId="3319"/>
    <cellStyle name="Percent_#6 Temps &amp; Contractors" xfId="3320"/>
    <cellStyle name="Percent_#6 Temps &amp; Contractors_PLDT" xfId="3321"/>
    <cellStyle name="Percent_#6 Temps &amp; Contractors_PLDT_~ME1056" xfId="3322"/>
    <cellStyle name="Percent_#6 Temps &amp; Contractors_PLDT_1" xfId="3323"/>
    <cellStyle name="Percent_#6 Temps &amp; Contractors_PLDT_1_RESULTS" xfId="3324"/>
    <cellStyle name="Percent_#6 Temps &amp; Contractors_PLDT_PLDT" xfId="3325"/>
    <cellStyle name="Percent_#6 Temps &amp; Contractors_RESULTS" xfId="3326"/>
    <cellStyle name="Percent_#B P&amp;L Evolution" xfId="3327"/>
    <cellStyle name="Percent_#B P&amp;L Evolution_PLDT" xfId="3328"/>
    <cellStyle name="Percent_#B P&amp;L Evolution_PLDT_1" xfId="3329"/>
    <cellStyle name="Percent_#B P&amp;L Evolution_PLDT_1_RESULTS" xfId="3330"/>
    <cellStyle name="Percent_#B P&amp;L Evolution_RESULTS" xfId="3331"/>
    <cellStyle name="Percent_12~3SO2" xfId="3332"/>
    <cellStyle name="Percent_12~3SO2_BINV" xfId="3333"/>
    <cellStyle name="Percent_12~3SO2_PLDT" xfId="3334"/>
    <cellStyle name="Percent_By Discipline" xfId="3335"/>
    <cellStyle name="Percent_laroux" xfId="3336"/>
    <cellStyle name="Percent_laroux_BINV" xfId="3337"/>
    <cellStyle name="Percent_laroux_PLDT" xfId="3338"/>
    <cellStyle name="Percent_Mktg Expenses" xfId="3339"/>
    <cellStyle name="Percent_Mktg Forecast" xfId="3340"/>
    <cellStyle name="Percent_Mktg Requests" xfId="3341"/>
    <cellStyle name="Percent_RESULTS" xfId="3342"/>
    <cellStyle name="PrePop Currency (0)" xfId="3343"/>
    <cellStyle name="PrePop Currency (0)_~ME0439" xfId="3344"/>
    <cellStyle name="PrePop Currency (0)_PLDT" xfId="3345"/>
    <cellStyle name="PrePop Currency (0)_PLDT_~ME1056" xfId="3346"/>
    <cellStyle name="PrePop Currency (0)_PLDT_1" xfId="3347"/>
    <cellStyle name="PrePop Currency (0)_PLDT_1_~ME0439" xfId="3348"/>
    <cellStyle name="PrePop Currency (0)_PLDT_1_RESULTS" xfId="3349"/>
    <cellStyle name="PrePop Currency (0)_PLDT_PLDT" xfId="3350"/>
    <cellStyle name="PrePop Currency (0)_PLDT_PLDT_~ME0439" xfId="3351"/>
    <cellStyle name="PrePop Currency (0)_PLDT_PLDT_RESULTS" xfId="3352"/>
    <cellStyle name="PrePop Currency (0)_RESULTS" xfId="3353"/>
    <cellStyle name="PrePop Currency (0)_RESULTS_1" xfId="3354"/>
    <cellStyle name="PrePop Currency (2)" xfId="3355"/>
    <cellStyle name="PrePop Currency (2)_PLDT" xfId="3356"/>
    <cellStyle name="PrePop Currency (2)_PLDT_~ME1056" xfId="3357"/>
    <cellStyle name="PrePop Currency (2)_PLDT_1" xfId="3358"/>
    <cellStyle name="PrePop Currency (2)_PLDT_1_~ME0439" xfId="3359"/>
    <cellStyle name="PrePop Currency (2)_PLDT_1_RESULTS" xfId="3360"/>
    <cellStyle name="PrePop Currency (2)_PLDT_PLDT" xfId="3361"/>
    <cellStyle name="PrePop Currency (2)_PLDT_PLDT_~ME0439" xfId="3362"/>
    <cellStyle name="PrePop Currency (2)_PLDT_PLDT_RESULTS" xfId="3363"/>
    <cellStyle name="PrePop Units (0)" xfId="3364"/>
    <cellStyle name="PrePop Units (0)_~ME0439" xfId="3365"/>
    <cellStyle name="PrePop Units (0)_PLDT" xfId="3366"/>
    <cellStyle name="PrePop Units (0)_PLDT_~ME1056" xfId="3367"/>
    <cellStyle name="PrePop Units (0)_PLDT_1" xfId="3368"/>
    <cellStyle name="PrePop Units (0)_PLDT_1_~ME0439" xfId="3369"/>
    <cellStyle name="PrePop Units (0)_PLDT_1_RESULTS" xfId="3370"/>
    <cellStyle name="PrePop Units (0)_PLDT_PLDT" xfId="3371"/>
    <cellStyle name="PrePop Units (0)_PLDT_PLDT_~ME0439" xfId="3372"/>
    <cellStyle name="PrePop Units (0)_PLDT_PLDT_RESULTS" xfId="3373"/>
    <cellStyle name="PrePop Units (0)_RESULTS" xfId="3374"/>
    <cellStyle name="PrePop Units (1)" xfId="3375"/>
    <cellStyle name="PrePop Units (1)_~ME0439" xfId="3376"/>
    <cellStyle name="PrePop Units (1)_PLDT" xfId="3377"/>
    <cellStyle name="PrePop Units (1)_PLDT_~ME0439" xfId="3378"/>
    <cellStyle name="PrePop Units (1)_PLDT_1" xfId="3379"/>
    <cellStyle name="PrePop Units (1)_PLDT_1_~ME0439" xfId="3380"/>
    <cellStyle name="PrePop Units (1)_PLDT_1_RESULTS" xfId="3381"/>
    <cellStyle name="PrePop Units (1)_PLDT_PLDT" xfId="3382"/>
    <cellStyle name="PrePop Units (1)_PLDT_PLDT_~ME0439" xfId="3383"/>
    <cellStyle name="PrePop Units (1)_PLDT_PLDT_RESULTS" xfId="3384"/>
    <cellStyle name="PrePop Units (1)_PLDT_RESULTS" xfId="3385"/>
    <cellStyle name="PrePop Units (1)_RESULTS" xfId="3386"/>
    <cellStyle name="PrePop Units (2)" xfId="3387"/>
    <cellStyle name="PrePop Units (2)_PLDT" xfId="3388"/>
    <cellStyle name="PrePop Units (2)_PLDT_~ME1056" xfId="3389"/>
    <cellStyle name="PrePop Units (2)_PLDT_1" xfId="3390"/>
    <cellStyle name="PrePop Units (2)_PLDT_1_~ME0439" xfId="3391"/>
    <cellStyle name="PrePop Units (2)_PLDT_1_RESULTS" xfId="3392"/>
    <cellStyle name="PrePop Units (2)_PLDT_PLDT" xfId="3393"/>
    <cellStyle name="PrePop Units (2)_PLDT_PLDT_~ME0439" xfId="3394"/>
    <cellStyle name="PrePop Units (2)_PLDT_PLDT_RESULTS" xfId="3395"/>
    <cellStyle name="Text Indent A" xfId="3396"/>
    <cellStyle name="Text Indent B" xfId="3397"/>
    <cellStyle name="Text Indent B_#10-High-Low" xfId="3398"/>
    <cellStyle name="Text Indent B_#10-High-Low_~ME0439" xfId="3399"/>
    <cellStyle name="Text Indent B_#10-High-Low_PLDT" xfId="3400"/>
    <cellStyle name="Text Indent B_#10-High-Low_PLDT_~ME1056" xfId="3401"/>
    <cellStyle name="Text Indent B_#10-High-Low_PLDT_1" xfId="3402"/>
    <cellStyle name="Text Indent B_#10-High-Low_PLDT_1_~ME0439" xfId="3403"/>
    <cellStyle name="Text Indent B_#10-High-Low_PLDT_1_RESULTS" xfId="3404"/>
    <cellStyle name="Text Indent B_#10-High-Low_PLDT_PLDT" xfId="3405"/>
    <cellStyle name="Text Indent B_#10-High-Low_RESULTS" xfId="3406"/>
    <cellStyle name="Text Indent B_#8-Identified Opps" xfId="3407"/>
    <cellStyle name="Text Indent B_~ME0439" xfId="3408"/>
    <cellStyle name="Text Indent B_laroux" xfId="3409"/>
    <cellStyle name="Text Indent B_PLDT" xfId="3410"/>
    <cellStyle name="Text Indent B_PLDT_~ME1056" xfId="3411"/>
    <cellStyle name="Text Indent B_PLDT_1" xfId="3412"/>
    <cellStyle name="Text Indent B_PLDT_1_~ME0439" xfId="3413"/>
    <cellStyle name="Text Indent B_PLDT_1_RESULTS" xfId="3414"/>
    <cellStyle name="Text Indent B_PLDT_PLDT" xfId="3415"/>
    <cellStyle name="Text Indent B_RESULTS" xfId="3416"/>
    <cellStyle name="Text Indent B_RESULTS_1" xfId="3417"/>
    <cellStyle name="Text Indent C" xfId="3418"/>
    <cellStyle name="Text Indent C_#10-High-Low" xfId="3419"/>
    <cellStyle name="Text Indent C_#10-High-Low_~ME0439" xfId="3420"/>
    <cellStyle name="Text Indent C_#10-High-Low_PLDT" xfId="3421"/>
    <cellStyle name="Text Indent C_#10-High-Low_PLDT_1" xfId="3422"/>
    <cellStyle name="Text Indent C_#10-High-Low_PLDT_1_~ME0439" xfId="3423"/>
    <cellStyle name="Text Indent C_#10-High-Low_PLDT_1_RESULTS" xfId="3424"/>
    <cellStyle name="Text Indent C_#10-High-Low_PLDT_PLDT" xfId="3425"/>
    <cellStyle name="Text Indent C_#10-High-Low_PLDT_PLDT_~ME0439" xfId="3426"/>
    <cellStyle name="Text Indent C_#10-High-Low_PLDT_PLDT_RESULTS" xfId="3427"/>
    <cellStyle name="Text Indent C_#10-High-Low_RESULTS" xfId="3428"/>
    <cellStyle name="Text Indent C_#8-Identified Opps" xfId="3429"/>
    <cellStyle name="Text Indent C_~ME0439" xfId="3430"/>
    <cellStyle name="Text Indent C_PLDT" xfId="3431"/>
    <cellStyle name="Text Indent C_PLDT_1" xfId="3432"/>
    <cellStyle name="Text Indent C_PLDT_1_~ME0439" xfId="3433"/>
    <cellStyle name="Text Indent C_PLDT_1_RESULTS" xfId="3434"/>
    <cellStyle name="Text Indent C_PLDT_PLDT" xfId="3435"/>
    <cellStyle name="Text Indent C_PLDT_PLDT_~ME0439" xfId="3436"/>
    <cellStyle name="Text Indent C_PLDT_PLDT_RESULTS" xfId="3437"/>
    <cellStyle name="Text Indent C_RESULTS" xfId="34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8303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0"/>
  <sheetViews>
    <sheetView tabSelected="1" showOutlineSymbols="0" zoomScale="80" zoomScaleNormal="80" workbookViewId="0" topLeftCell="A1">
      <selection activeCell="A1" sqref="A1"/>
    </sheetView>
  </sheetViews>
  <sheetFormatPr defaultColWidth="8.88671875" defaultRowHeight="15"/>
  <cols>
    <col min="1" max="1" width="4.6640625" style="2" customWidth="1"/>
    <col min="2" max="2" width="3.6640625" style="2" customWidth="1"/>
    <col min="3" max="3" width="20.6640625" style="31" customWidth="1"/>
    <col min="4" max="5" width="9.6640625" style="2" customWidth="1"/>
    <col min="6" max="6" width="6.6640625" style="2" customWidth="1"/>
    <col min="7" max="7" width="7.6640625" style="2" customWidth="1"/>
    <col min="8" max="8" width="10.21484375" style="2" customWidth="1"/>
    <col min="9" max="9" width="3.6640625" style="2" customWidth="1"/>
    <col min="10" max="10" width="11.6640625" style="2" customWidth="1"/>
    <col min="11" max="11" width="1.66796875" style="2" customWidth="1"/>
    <col min="12" max="12" width="3.6640625" style="2" customWidth="1"/>
    <col min="13" max="13" width="10.6640625" style="2" customWidth="1"/>
    <col min="14" max="14" width="2.6640625" style="2" customWidth="1"/>
    <col min="15" max="15" width="8.6640625" style="2" customWidth="1"/>
    <col min="16" max="16" width="1.66796875" style="2" customWidth="1"/>
    <col min="17" max="16384" width="9.6640625" style="2" customWidth="1"/>
  </cols>
  <sheetData>
    <row r="1" spans="1:19" ht="15.75">
      <c r="A1" s="41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"/>
      <c r="Q1" s="4"/>
      <c r="R1" s="5"/>
      <c r="S1" s="3"/>
    </row>
    <row r="2" spans="1:19" ht="15.75">
      <c r="A2" s="41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  <c r="Q2" s="4"/>
      <c r="R2" s="5"/>
      <c r="S2" s="3"/>
    </row>
    <row r="3" spans="1:19" ht="15.75">
      <c r="A3" s="5"/>
      <c r="B3" s="5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</row>
    <row r="4" spans="1:19" ht="15.75">
      <c r="A4" s="5" t="s">
        <v>2</v>
      </c>
      <c r="B4" s="5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</row>
    <row r="5" spans="1:19" ht="15.75">
      <c r="A5" s="5"/>
      <c r="B5" s="5"/>
      <c r="C5" s="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"/>
    </row>
    <row r="6" spans="1:19" ht="15.75">
      <c r="A6" s="5"/>
      <c r="B6" s="5"/>
      <c r="C6" s="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</row>
    <row r="7" spans="1:19" ht="15.75">
      <c r="A7" s="5" t="s">
        <v>3</v>
      </c>
      <c r="B7" s="5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15.75">
      <c r="A8" s="5"/>
      <c r="B8" s="5"/>
      <c r="C8" s="9"/>
      <c r="D8" s="5"/>
      <c r="E8" s="5"/>
      <c r="F8" s="6" t="s">
        <v>200</v>
      </c>
      <c r="G8" s="7"/>
      <c r="H8" s="4" t="s">
        <v>202</v>
      </c>
      <c r="I8" s="4"/>
      <c r="J8" s="4"/>
      <c r="K8" s="4"/>
      <c r="L8" s="5"/>
      <c r="M8" s="4" t="s">
        <v>226</v>
      </c>
      <c r="N8" s="4"/>
      <c r="O8" s="4"/>
      <c r="P8" s="4"/>
      <c r="Q8" s="5"/>
      <c r="R8" s="5"/>
      <c r="S8" s="3"/>
    </row>
    <row r="9" spans="1:19" ht="15.75">
      <c r="A9" s="5"/>
      <c r="B9" s="5"/>
      <c r="C9" s="9"/>
      <c r="D9" s="5"/>
      <c r="E9" s="5"/>
      <c r="F9" s="8"/>
      <c r="G9" s="5"/>
      <c r="H9" s="8"/>
      <c r="I9" s="8"/>
      <c r="J9" s="8"/>
      <c r="K9" s="8"/>
      <c r="L9" s="5"/>
      <c r="M9" s="8"/>
      <c r="N9" s="8"/>
      <c r="O9" s="8"/>
      <c r="P9" s="8"/>
      <c r="Q9" s="5"/>
      <c r="R9" s="5"/>
      <c r="S9" s="3"/>
    </row>
    <row r="10" spans="1:19" ht="15.75">
      <c r="A10" s="5"/>
      <c r="B10" s="5"/>
      <c r="C10" s="9"/>
      <c r="D10" s="5"/>
      <c r="E10" s="5"/>
      <c r="F10" s="5"/>
      <c r="G10" s="5"/>
      <c r="H10" s="6" t="s">
        <v>203</v>
      </c>
      <c r="I10" s="5"/>
      <c r="J10" s="6" t="s">
        <v>213</v>
      </c>
      <c r="K10" s="5"/>
      <c r="L10" s="5"/>
      <c r="M10" s="6" t="s">
        <v>227</v>
      </c>
      <c r="N10" s="5"/>
      <c r="O10" s="6" t="s">
        <v>227</v>
      </c>
      <c r="P10" s="5"/>
      <c r="Q10" s="5"/>
      <c r="R10" s="5"/>
      <c r="S10" s="3"/>
    </row>
    <row r="11" spans="1:19" ht="15.75">
      <c r="A11" s="5"/>
      <c r="B11" s="5"/>
      <c r="C11" s="9"/>
      <c r="D11" s="5"/>
      <c r="E11" s="5"/>
      <c r="F11" s="5"/>
      <c r="G11" s="5"/>
      <c r="H11" s="6" t="s">
        <v>204</v>
      </c>
      <c r="I11" s="5"/>
      <c r="J11" s="6" t="s">
        <v>204</v>
      </c>
      <c r="K11" s="5"/>
      <c r="L11" s="5"/>
      <c r="M11" s="6" t="s">
        <v>204</v>
      </c>
      <c r="N11" s="5"/>
      <c r="O11" s="6" t="s">
        <v>204</v>
      </c>
      <c r="P11" s="5"/>
      <c r="Q11" s="5"/>
      <c r="R11" s="5"/>
      <c r="S11" s="3"/>
    </row>
    <row r="12" spans="1:19" ht="15.75">
      <c r="A12" s="5"/>
      <c r="B12" s="5"/>
      <c r="C12" s="9"/>
      <c r="D12" s="5"/>
      <c r="E12" s="5"/>
      <c r="F12" s="5"/>
      <c r="G12" s="5"/>
      <c r="H12" s="6" t="s">
        <v>205</v>
      </c>
      <c r="I12" s="5"/>
      <c r="J12" s="6" t="s">
        <v>214</v>
      </c>
      <c r="K12" s="5"/>
      <c r="L12" s="5"/>
      <c r="M12" s="6" t="s">
        <v>205</v>
      </c>
      <c r="N12" s="5"/>
      <c r="O12" s="6" t="s">
        <v>214</v>
      </c>
      <c r="P12" s="5"/>
      <c r="Q12" s="5"/>
      <c r="R12" s="5"/>
      <c r="S12" s="3"/>
    </row>
    <row r="13" spans="1:19" ht="15.75">
      <c r="A13" s="5"/>
      <c r="B13" s="5"/>
      <c r="C13" s="9"/>
      <c r="D13" s="5"/>
      <c r="E13" s="5"/>
      <c r="F13" s="5"/>
      <c r="G13" s="5"/>
      <c r="H13" s="6" t="s">
        <v>206</v>
      </c>
      <c r="I13" s="5"/>
      <c r="J13" s="6" t="s">
        <v>206</v>
      </c>
      <c r="K13" s="5"/>
      <c r="L13" s="5"/>
      <c r="M13" s="6" t="s">
        <v>206</v>
      </c>
      <c r="N13" s="5"/>
      <c r="O13" s="6" t="s">
        <v>206</v>
      </c>
      <c r="P13" s="5"/>
      <c r="Q13" s="5"/>
      <c r="R13" s="5"/>
      <c r="S13" s="3"/>
    </row>
    <row r="14" spans="1:19" ht="15.75">
      <c r="A14" s="5"/>
      <c r="B14" s="5"/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"/>
    </row>
    <row r="15" spans="1:19" ht="15.75">
      <c r="A15" s="5"/>
      <c r="B15" s="5"/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t="15.75">
      <c r="A16" s="9" t="s">
        <v>4</v>
      </c>
      <c r="B16" s="5" t="s">
        <v>17</v>
      </c>
      <c r="C16" s="9" t="s">
        <v>118</v>
      </c>
      <c r="D16" s="5"/>
      <c r="E16" s="5"/>
      <c r="F16" s="5"/>
      <c r="G16" s="5"/>
      <c r="H16" s="5">
        <v>27538</v>
      </c>
      <c r="I16" s="5"/>
      <c r="J16" s="5"/>
      <c r="K16" s="5"/>
      <c r="L16" s="5"/>
      <c r="M16" s="5">
        <v>98598</v>
      </c>
      <c r="N16" s="5"/>
      <c r="O16" s="5">
        <v>69133</v>
      </c>
      <c r="P16" s="5"/>
      <c r="Q16" s="5"/>
      <c r="R16" s="5"/>
      <c r="S16" s="3"/>
    </row>
    <row r="17" spans="1:19" ht="15.75">
      <c r="A17" s="9"/>
      <c r="B17" s="5"/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</row>
    <row r="18" spans="1:19" ht="15.75">
      <c r="A18" s="9"/>
      <c r="B18" s="5" t="s">
        <v>18</v>
      </c>
      <c r="C18" s="9" t="s">
        <v>119</v>
      </c>
      <c r="D18" s="5"/>
      <c r="E18" s="5"/>
      <c r="F18" s="5"/>
      <c r="G18" s="5"/>
      <c r="H18" s="10">
        <v>3</v>
      </c>
      <c r="I18" s="5"/>
      <c r="J18" s="5"/>
      <c r="K18" s="5"/>
      <c r="L18" s="5"/>
      <c r="M18" s="5">
        <v>6</v>
      </c>
      <c r="N18" s="5"/>
      <c r="O18" s="5">
        <v>3</v>
      </c>
      <c r="P18" s="5"/>
      <c r="Q18" s="5"/>
      <c r="R18" s="5"/>
      <c r="S18" s="3"/>
    </row>
    <row r="19" spans="1:19" ht="15.75">
      <c r="A19" s="9"/>
      <c r="B19" s="5"/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3"/>
    </row>
    <row r="20" spans="1:19" ht="15.75">
      <c r="A20" s="9"/>
      <c r="B20" s="5" t="s">
        <v>19</v>
      </c>
      <c r="C20" s="9" t="s">
        <v>120</v>
      </c>
      <c r="D20" s="5"/>
      <c r="E20" s="5"/>
      <c r="F20" s="5"/>
      <c r="G20" s="5"/>
      <c r="H20" s="5">
        <v>847</v>
      </c>
      <c r="I20" s="5"/>
      <c r="J20" s="5"/>
      <c r="K20" s="5"/>
      <c r="L20" s="5"/>
      <c r="M20" s="5">
        <v>2108</v>
      </c>
      <c r="N20" s="5"/>
      <c r="O20" s="5">
        <v>4100</v>
      </c>
      <c r="P20" s="5"/>
      <c r="Q20" s="5"/>
      <c r="R20" s="5"/>
      <c r="S20" s="3"/>
    </row>
    <row r="21" spans="1:19" ht="15.75">
      <c r="A21" s="9"/>
      <c r="B21" s="5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3"/>
    </row>
    <row r="22" spans="1:19" ht="15.75">
      <c r="A22" s="9" t="s">
        <v>5</v>
      </c>
      <c r="B22" s="5" t="s">
        <v>17</v>
      </c>
      <c r="C22" s="9" t="s">
        <v>121</v>
      </c>
      <c r="D22" s="5"/>
      <c r="E22" s="5"/>
      <c r="F22" s="5"/>
      <c r="G22" s="6"/>
      <c r="H22" s="5">
        <f>203+H27+H29-H31-H40</f>
        <v>1925</v>
      </c>
      <c r="I22" s="5"/>
      <c r="J22" s="5"/>
      <c r="K22" s="5"/>
      <c r="L22" s="5"/>
      <c r="M22" s="5">
        <f>3137+M27+M29+M31-M40</f>
        <v>9452</v>
      </c>
      <c r="N22" s="5"/>
      <c r="O22" s="5">
        <f>7700+O27+O29+O31-O40</f>
        <v>13328</v>
      </c>
      <c r="P22" s="5"/>
      <c r="Q22" s="5"/>
      <c r="R22" s="5"/>
      <c r="S22" s="3"/>
    </row>
    <row r="23" spans="1:19" ht="15.75">
      <c r="A23" s="9"/>
      <c r="B23" s="5"/>
      <c r="C23" s="9" t="s">
        <v>122</v>
      </c>
      <c r="D23" s="5"/>
      <c r="E23" s="5"/>
      <c r="F23" s="5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3"/>
    </row>
    <row r="24" spans="1:19" ht="15.75">
      <c r="A24" s="9"/>
      <c r="B24" s="5"/>
      <c r="C24" s="9" t="s">
        <v>123</v>
      </c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3"/>
    </row>
    <row r="25" spans="1:19" ht="15.75">
      <c r="A25" s="9"/>
      <c r="B25" s="5"/>
      <c r="C25" s="9" t="s">
        <v>124</v>
      </c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3"/>
    </row>
    <row r="26" spans="1:19" ht="15.75">
      <c r="A26" s="9"/>
      <c r="B26" s="5"/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3"/>
    </row>
    <row r="27" spans="1:19" ht="15.75">
      <c r="A27" s="9"/>
      <c r="B27" s="5" t="s">
        <v>18</v>
      </c>
      <c r="C27" s="9" t="s">
        <v>125</v>
      </c>
      <c r="D27" s="5"/>
      <c r="E27" s="5"/>
      <c r="F27" s="5"/>
      <c r="G27" s="5"/>
      <c r="H27" s="5">
        <v>504</v>
      </c>
      <c r="I27" s="5"/>
      <c r="J27" s="5"/>
      <c r="K27" s="5"/>
      <c r="L27" s="5"/>
      <c r="M27" s="5">
        <v>1822</v>
      </c>
      <c r="N27" s="5"/>
      <c r="O27" s="5">
        <v>1435</v>
      </c>
      <c r="P27" s="5"/>
      <c r="Q27" s="5"/>
      <c r="R27" s="5"/>
      <c r="S27" s="3"/>
    </row>
    <row r="28" spans="1:19" ht="15.75">
      <c r="A28" s="9"/>
      <c r="B28" s="5"/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"/>
    </row>
    <row r="29" spans="1:19" ht="15.75">
      <c r="A29" s="9"/>
      <c r="B29" s="5" t="s">
        <v>19</v>
      </c>
      <c r="C29" s="9" t="s">
        <v>126</v>
      </c>
      <c r="D29" s="5"/>
      <c r="E29" s="5"/>
      <c r="F29" s="5"/>
      <c r="G29" s="5"/>
      <c r="H29" s="5">
        <v>1218</v>
      </c>
      <c r="I29" s="5"/>
      <c r="J29" s="5"/>
      <c r="K29" s="5"/>
      <c r="L29" s="5"/>
      <c r="M29" s="5">
        <v>4517</v>
      </c>
      <c r="N29" s="5"/>
      <c r="O29" s="5">
        <v>3225</v>
      </c>
      <c r="P29" s="5"/>
      <c r="Q29" s="5"/>
      <c r="R29" s="5"/>
      <c r="S29" s="3"/>
    </row>
    <row r="30" spans="1:19" ht="15.75">
      <c r="A30" s="9"/>
      <c r="B30" s="5"/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</row>
    <row r="31" spans="1:19" ht="15.75">
      <c r="A31" s="9"/>
      <c r="B31" s="5" t="s">
        <v>20</v>
      </c>
      <c r="C31" s="9" t="s">
        <v>127</v>
      </c>
      <c r="D31" s="5"/>
      <c r="E31" s="5"/>
      <c r="F31" s="6">
        <v>2</v>
      </c>
      <c r="G31" s="6"/>
      <c r="H31" s="5">
        <v>0</v>
      </c>
      <c r="I31" s="5"/>
      <c r="J31" s="5"/>
      <c r="K31" s="5"/>
      <c r="L31" s="5"/>
      <c r="M31" s="50">
        <v>-24</v>
      </c>
      <c r="N31" s="11"/>
      <c r="O31" s="11">
        <v>987</v>
      </c>
      <c r="P31" s="5"/>
      <c r="Q31" s="5"/>
      <c r="R31" s="5"/>
      <c r="S31" s="3"/>
    </row>
    <row r="32" spans="1:19" ht="15.75">
      <c r="A32" s="9"/>
      <c r="B32" s="5"/>
      <c r="C32" s="9"/>
      <c r="D32" s="5"/>
      <c r="E32" s="5"/>
      <c r="F32" s="5"/>
      <c r="G32" s="5"/>
      <c r="H32" s="8"/>
      <c r="I32" s="5"/>
      <c r="J32" s="8"/>
      <c r="K32" s="5"/>
      <c r="L32" s="5"/>
      <c r="M32" s="8"/>
      <c r="N32" s="5"/>
      <c r="O32" s="8"/>
      <c r="P32" s="5"/>
      <c r="Q32" s="5"/>
      <c r="R32" s="5"/>
      <c r="S32" s="3"/>
    </row>
    <row r="33" spans="1:19" ht="15.75">
      <c r="A33" s="9"/>
      <c r="B33" s="5" t="s">
        <v>21</v>
      </c>
      <c r="C33" s="9" t="s">
        <v>128</v>
      </c>
      <c r="D33" s="5"/>
      <c r="E33" s="5"/>
      <c r="F33" s="5"/>
      <c r="G33" s="5"/>
      <c r="H33" s="5">
        <f>H22-H27-H29+H31</f>
        <v>203</v>
      </c>
      <c r="I33" s="5"/>
      <c r="J33" s="5"/>
      <c r="K33" s="5"/>
      <c r="L33" s="5"/>
      <c r="M33" s="5">
        <f>M22-M27-M29-M31</f>
        <v>3137</v>
      </c>
      <c r="N33" s="5"/>
      <c r="O33" s="5">
        <f>7700-19</f>
        <v>7681</v>
      </c>
      <c r="P33" s="5"/>
      <c r="Q33" s="5"/>
      <c r="R33" s="5"/>
      <c r="S33" s="3"/>
    </row>
    <row r="34" spans="1:19" ht="15.75">
      <c r="A34" s="9"/>
      <c r="B34" s="5"/>
      <c r="C34" s="9" t="s">
        <v>129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"/>
    </row>
    <row r="35" spans="1:19" ht="15.75">
      <c r="A35" s="9"/>
      <c r="B35" s="5"/>
      <c r="C35" s="9" t="s">
        <v>130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"/>
    </row>
    <row r="36" spans="1:19" ht="15.75">
      <c r="A36" s="9"/>
      <c r="B36" s="5"/>
      <c r="C36" s="9" t="s">
        <v>124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"/>
    </row>
    <row r="37" spans="1:19" ht="15.75">
      <c r="A37" s="9"/>
      <c r="B37" s="5"/>
      <c r="C37" s="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3"/>
    </row>
    <row r="38" spans="1:19" ht="15.75">
      <c r="A38" s="9"/>
      <c r="B38" s="5"/>
      <c r="C38" s="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3"/>
    </row>
    <row r="39" spans="1:19" ht="15.75">
      <c r="A39" s="9"/>
      <c r="B39" s="5" t="s">
        <v>22</v>
      </c>
      <c r="C39" s="9" t="s">
        <v>131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3"/>
    </row>
    <row r="40" spans="1:19" ht="15.75">
      <c r="A40" s="9"/>
      <c r="B40" s="5"/>
      <c r="C40" s="9" t="s">
        <v>132</v>
      </c>
      <c r="D40" s="5"/>
      <c r="E40" s="5"/>
      <c r="F40" s="5"/>
      <c r="G40" s="5"/>
      <c r="H40" s="5">
        <v>0</v>
      </c>
      <c r="I40" s="5"/>
      <c r="J40" s="5"/>
      <c r="K40" s="5"/>
      <c r="L40" s="5"/>
      <c r="M40" s="11">
        <v>0</v>
      </c>
      <c r="N40" s="11"/>
      <c r="O40" s="11">
        <v>19</v>
      </c>
      <c r="P40" s="5"/>
      <c r="Q40" s="5"/>
      <c r="R40" s="5"/>
      <c r="S40" s="3"/>
    </row>
    <row r="41" spans="1:19" ht="15.75">
      <c r="A41" s="9"/>
      <c r="B41" s="5"/>
      <c r="C41" s="9"/>
      <c r="D41" s="5"/>
      <c r="E41" s="5"/>
      <c r="F41" s="5"/>
      <c r="G41" s="5"/>
      <c r="H41" s="8"/>
      <c r="I41" s="5"/>
      <c r="J41" s="8"/>
      <c r="K41" s="5"/>
      <c r="L41" s="5"/>
      <c r="M41" s="8"/>
      <c r="N41" s="5"/>
      <c r="O41" s="8"/>
      <c r="P41" s="5"/>
      <c r="Q41" s="5"/>
      <c r="R41" s="5"/>
      <c r="S41" s="3"/>
    </row>
    <row r="42" spans="1:19" ht="15.75">
      <c r="A42" s="9"/>
      <c r="B42" s="5" t="s">
        <v>23</v>
      </c>
      <c r="C42" s="9" t="s">
        <v>133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"/>
    </row>
    <row r="43" spans="1:19" ht="15.75">
      <c r="A43" s="9"/>
      <c r="B43" s="5"/>
      <c r="C43" s="9" t="s">
        <v>134</v>
      </c>
      <c r="D43" s="5"/>
      <c r="E43" s="5"/>
      <c r="F43" s="5"/>
      <c r="G43" s="5"/>
      <c r="H43" s="5">
        <f>SUM(H32:H40)</f>
        <v>203</v>
      </c>
      <c r="I43" s="5"/>
      <c r="J43" s="5"/>
      <c r="K43" s="5"/>
      <c r="L43" s="5"/>
      <c r="M43" s="5">
        <f>SUM(M32:M40)</f>
        <v>3137</v>
      </c>
      <c r="N43" s="5"/>
      <c r="O43" s="5">
        <f>SUM(O32:O40)</f>
        <v>7700</v>
      </c>
      <c r="P43" s="5"/>
      <c r="Q43" s="5"/>
      <c r="R43" s="5"/>
      <c r="S43" s="3"/>
    </row>
    <row r="44" spans="1:19" ht="15.75">
      <c r="A44" s="9"/>
      <c r="B44" s="5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</row>
    <row r="45" spans="1:19" ht="15.75">
      <c r="A45" s="9"/>
      <c r="B45" s="5" t="s">
        <v>24</v>
      </c>
      <c r="C45" s="9" t="s">
        <v>135</v>
      </c>
      <c r="D45" s="5"/>
      <c r="E45" s="5"/>
      <c r="F45" s="6">
        <v>4</v>
      </c>
      <c r="G45" s="6"/>
      <c r="H45" s="5">
        <v>473</v>
      </c>
      <c r="I45" s="5"/>
      <c r="J45" s="5"/>
      <c r="K45" s="12"/>
      <c r="L45" s="12"/>
      <c r="M45" s="5">
        <v>470</v>
      </c>
      <c r="N45" s="5"/>
      <c r="O45" s="49">
        <v>-1358</v>
      </c>
      <c r="P45" s="5"/>
      <c r="Q45" s="5"/>
      <c r="R45" s="5"/>
      <c r="S45" s="3"/>
    </row>
    <row r="46" spans="1:18" ht="15.75">
      <c r="A46" s="13"/>
      <c r="B46" s="12"/>
      <c r="C46" s="13"/>
      <c r="D46" s="12"/>
      <c r="E46" s="12"/>
      <c r="F46" s="12"/>
      <c r="G46" s="12"/>
      <c r="H46" s="8"/>
      <c r="I46" s="5"/>
      <c r="J46" s="8"/>
      <c r="K46" s="12"/>
      <c r="L46" s="12"/>
      <c r="M46" s="8"/>
      <c r="N46" s="5"/>
      <c r="O46" s="8"/>
      <c r="P46" s="12"/>
      <c r="Q46" s="12"/>
      <c r="R46" s="12"/>
    </row>
    <row r="47" spans="1:18" ht="15.75">
      <c r="A47" s="13"/>
      <c r="B47" s="5" t="s">
        <v>25</v>
      </c>
      <c r="C47" s="9" t="s">
        <v>136</v>
      </c>
      <c r="D47" s="5"/>
      <c r="E47" s="5"/>
      <c r="F47" s="12"/>
      <c r="G47" s="12"/>
      <c r="H47" s="5">
        <f>SUM(H41:H45)</f>
        <v>676</v>
      </c>
      <c r="I47" s="5"/>
      <c r="J47" s="5"/>
      <c r="K47" s="12"/>
      <c r="L47" s="12"/>
      <c r="M47" s="5">
        <f>SUM(M41:M45)</f>
        <v>3607</v>
      </c>
      <c r="N47" s="5"/>
      <c r="O47" s="5">
        <f>SUM(O41:O45)</f>
        <v>6342</v>
      </c>
      <c r="P47" s="5"/>
      <c r="Q47" s="12"/>
      <c r="R47" s="12"/>
    </row>
    <row r="48" spans="1:18" ht="15.75">
      <c r="A48" s="13"/>
      <c r="B48" s="5"/>
      <c r="C48" s="9" t="s">
        <v>137</v>
      </c>
      <c r="D48" s="5"/>
      <c r="E48" s="5"/>
      <c r="F48" s="12"/>
      <c r="G48" s="12"/>
      <c r="H48" s="5"/>
      <c r="I48" s="5"/>
      <c r="J48" s="5"/>
      <c r="K48" s="12"/>
      <c r="L48" s="12"/>
      <c r="M48" s="5"/>
      <c r="N48" s="5"/>
      <c r="O48" s="5"/>
      <c r="P48" s="5"/>
      <c r="Q48" s="12"/>
      <c r="R48" s="12"/>
    </row>
    <row r="49" spans="1:18" ht="15.75">
      <c r="A49" s="13"/>
      <c r="B49" s="5"/>
      <c r="C49" s="9"/>
      <c r="D49" s="5"/>
      <c r="E49" s="5"/>
      <c r="F49" s="12"/>
      <c r="G49" s="12"/>
      <c r="H49" s="5"/>
      <c r="I49" s="5"/>
      <c r="J49" s="5"/>
      <c r="K49" s="12"/>
      <c r="L49" s="12"/>
      <c r="M49" s="5"/>
      <c r="N49" s="5"/>
      <c r="O49" s="5"/>
      <c r="P49" s="5"/>
      <c r="Q49" s="12"/>
      <c r="R49" s="12"/>
    </row>
    <row r="50" spans="1:18" ht="15.75">
      <c r="A50" s="13"/>
      <c r="B50" s="5"/>
      <c r="C50" s="9" t="s">
        <v>138</v>
      </c>
      <c r="D50" s="5"/>
      <c r="E50" s="5"/>
      <c r="F50" s="12"/>
      <c r="G50" s="12"/>
      <c r="H50" s="5">
        <v>100</v>
      </c>
      <c r="I50" s="5"/>
      <c r="J50" s="5"/>
      <c r="K50" s="12"/>
      <c r="L50" s="12"/>
      <c r="M50" s="5">
        <v>131</v>
      </c>
      <c r="N50" s="5"/>
      <c r="O50" s="5">
        <v>222</v>
      </c>
      <c r="P50" s="5"/>
      <c r="Q50" s="12"/>
      <c r="R50" s="12"/>
    </row>
    <row r="51" spans="1:18" ht="15.75">
      <c r="A51" s="13"/>
      <c r="B51" s="5"/>
      <c r="C51" s="9"/>
      <c r="D51" s="5"/>
      <c r="E51" s="5"/>
      <c r="F51" s="12"/>
      <c r="G51" s="12"/>
      <c r="H51" s="8"/>
      <c r="I51" s="5"/>
      <c r="J51" s="8"/>
      <c r="K51" s="12"/>
      <c r="L51" s="12"/>
      <c r="M51" s="8"/>
      <c r="N51" s="5"/>
      <c r="O51" s="8"/>
      <c r="P51" s="5"/>
      <c r="Q51" s="12"/>
      <c r="R51" s="12"/>
    </row>
    <row r="52" spans="1:18" ht="15.75">
      <c r="A52" s="13"/>
      <c r="B52" s="5" t="s">
        <v>26</v>
      </c>
      <c r="C52" s="9" t="s">
        <v>139</v>
      </c>
      <c r="D52" s="5"/>
      <c r="E52" s="5"/>
      <c r="F52" s="12"/>
      <c r="G52" s="12"/>
      <c r="H52" s="5"/>
      <c r="I52" s="5"/>
      <c r="J52" s="5"/>
      <c r="K52" s="12"/>
      <c r="L52" s="12"/>
      <c r="M52" s="5"/>
      <c r="N52" s="5"/>
      <c r="O52" s="5"/>
      <c r="P52" s="5"/>
      <c r="Q52" s="12"/>
      <c r="R52" s="12"/>
    </row>
    <row r="53" spans="1:18" ht="15.75">
      <c r="A53" s="13"/>
      <c r="B53" s="12"/>
      <c r="C53" s="13" t="s">
        <v>140</v>
      </c>
      <c r="D53" s="12"/>
      <c r="E53" s="5"/>
      <c r="F53" s="12"/>
      <c r="G53" s="12"/>
      <c r="H53" s="5">
        <f>SUM(H46:H50)</f>
        <v>776</v>
      </c>
      <c r="I53" s="5"/>
      <c r="J53" s="5"/>
      <c r="K53" s="12"/>
      <c r="L53" s="12"/>
      <c r="M53" s="5">
        <f>SUM(M46:M50)</f>
        <v>3738</v>
      </c>
      <c r="N53" s="11"/>
      <c r="O53" s="5">
        <f>SUM(O46:O50)</f>
        <v>6564</v>
      </c>
      <c r="P53" s="5"/>
      <c r="Q53" s="12"/>
      <c r="R53" s="12"/>
    </row>
    <row r="54" spans="1:18" ht="15.75">
      <c r="A54" s="13"/>
      <c r="B54" s="12"/>
      <c r="C54" s="13"/>
      <c r="D54" s="12"/>
      <c r="E54" s="5"/>
      <c r="F54" s="12"/>
      <c r="G54" s="12"/>
      <c r="H54" s="5"/>
      <c r="I54" s="5"/>
      <c r="J54" s="5"/>
      <c r="K54" s="12"/>
      <c r="L54" s="12"/>
      <c r="M54" s="11"/>
      <c r="N54" s="11"/>
      <c r="O54" s="11"/>
      <c r="P54" s="5"/>
      <c r="Q54" s="12"/>
      <c r="R54" s="12"/>
    </row>
    <row r="55" spans="1:18" ht="15.75">
      <c r="A55" s="13"/>
      <c r="B55" s="12" t="s">
        <v>27</v>
      </c>
      <c r="C55" s="13" t="s">
        <v>141</v>
      </c>
      <c r="D55" s="12"/>
      <c r="E55" s="5"/>
      <c r="F55" s="12"/>
      <c r="G55" s="12"/>
      <c r="H55" s="6" t="s">
        <v>207</v>
      </c>
      <c r="I55" s="5"/>
      <c r="J55" s="5"/>
      <c r="K55" s="12"/>
      <c r="L55" s="12"/>
      <c r="M55" s="6" t="s">
        <v>207</v>
      </c>
      <c r="N55" s="11"/>
      <c r="O55" s="6" t="s">
        <v>207</v>
      </c>
      <c r="P55" s="5"/>
      <c r="Q55" s="12"/>
      <c r="R55" s="12"/>
    </row>
    <row r="56" spans="1:18" ht="15.75">
      <c r="A56" s="13"/>
      <c r="B56" s="12"/>
      <c r="C56" s="13" t="s">
        <v>142</v>
      </c>
      <c r="D56" s="12"/>
      <c r="E56" s="5"/>
      <c r="F56" s="12"/>
      <c r="G56" s="12"/>
      <c r="H56" s="6" t="s">
        <v>207</v>
      </c>
      <c r="I56" s="5"/>
      <c r="J56" s="5"/>
      <c r="K56" s="12"/>
      <c r="L56" s="12"/>
      <c r="M56" s="6" t="s">
        <v>207</v>
      </c>
      <c r="N56" s="11"/>
      <c r="O56" s="6" t="s">
        <v>207</v>
      </c>
      <c r="P56" s="5"/>
      <c r="Q56" s="12"/>
      <c r="R56" s="12"/>
    </row>
    <row r="57" spans="1:18" ht="15.75">
      <c r="A57" s="13"/>
      <c r="B57" s="12"/>
      <c r="C57" s="13" t="s">
        <v>143</v>
      </c>
      <c r="D57" s="12"/>
      <c r="E57" s="5"/>
      <c r="F57" s="12"/>
      <c r="G57" s="12"/>
      <c r="H57" s="6" t="s">
        <v>207</v>
      </c>
      <c r="I57" s="5"/>
      <c r="J57" s="5"/>
      <c r="K57" s="12"/>
      <c r="L57" s="12"/>
      <c r="M57" s="6" t="s">
        <v>207</v>
      </c>
      <c r="N57" s="11"/>
      <c r="O57" s="6" t="s">
        <v>207</v>
      </c>
      <c r="P57" s="5"/>
      <c r="Q57" s="12"/>
      <c r="R57" s="12"/>
    </row>
    <row r="58" spans="1:18" ht="15.75">
      <c r="A58" s="13"/>
      <c r="B58" s="12"/>
      <c r="C58" s="13" t="s">
        <v>144</v>
      </c>
      <c r="D58" s="12"/>
      <c r="E58" s="5"/>
      <c r="F58" s="12"/>
      <c r="G58" s="12"/>
      <c r="H58" s="5"/>
      <c r="I58" s="5"/>
      <c r="J58" s="5"/>
      <c r="K58" s="12"/>
      <c r="L58" s="12"/>
      <c r="M58" s="5"/>
      <c r="N58" s="11"/>
      <c r="O58" s="5"/>
      <c r="P58" s="5"/>
      <c r="Q58" s="12"/>
      <c r="R58" s="12"/>
    </row>
    <row r="59" spans="1:18" ht="15.75">
      <c r="A59" s="13"/>
      <c r="B59" s="12"/>
      <c r="C59" s="13"/>
      <c r="D59" s="12"/>
      <c r="E59" s="12"/>
      <c r="F59" s="12"/>
      <c r="G59" s="12"/>
      <c r="H59" s="8"/>
      <c r="I59" s="5"/>
      <c r="J59" s="8"/>
      <c r="K59" s="12"/>
      <c r="L59" s="12"/>
      <c r="M59" s="8"/>
      <c r="N59" s="5"/>
      <c r="O59" s="8"/>
      <c r="P59" s="5"/>
      <c r="Q59" s="12"/>
      <c r="R59" s="12"/>
    </row>
    <row r="60" spans="1:18" ht="15.75">
      <c r="A60" s="13"/>
      <c r="B60" s="12" t="s">
        <v>28</v>
      </c>
      <c r="C60" s="13" t="s">
        <v>145</v>
      </c>
      <c r="D60" s="12"/>
      <c r="E60" s="12"/>
      <c r="F60" s="12"/>
      <c r="G60" s="12"/>
      <c r="H60" s="5">
        <f>SUM(H51:H58)</f>
        <v>776</v>
      </c>
      <c r="I60" s="5"/>
      <c r="J60" s="5"/>
      <c r="K60" s="12"/>
      <c r="L60" s="12"/>
      <c r="M60" s="5">
        <f>SUM(M51:M58)</f>
        <v>3738</v>
      </c>
      <c r="N60" s="5"/>
      <c r="O60" s="5">
        <f>SUM(O51:O58)</f>
        <v>6564</v>
      </c>
      <c r="P60" s="5"/>
      <c r="Q60" s="12"/>
      <c r="R60" s="12"/>
    </row>
    <row r="61" spans="1:18" ht="15.75">
      <c r="A61" s="13"/>
      <c r="B61" s="12"/>
      <c r="C61" s="13" t="s">
        <v>146</v>
      </c>
      <c r="D61" s="12"/>
      <c r="E61" s="12"/>
      <c r="F61" s="12"/>
      <c r="G61" s="12"/>
      <c r="H61" s="5"/>
      <c r="I61" s="5"/>
      <c r="J61" s="5"/>
      <c r="K61" s="12"/>
      <c r="L61" s="12"/>
      <c r="M61" s="5"/>
      <c r="N61" s="5"/>
      <c r="O61" s="5"/>
      <c r="P61" s="5"/>
      <c r="Q61" s="12"/>
      <c r="R61" s="12"/>
    </row>
    <row r="62" spans="1:18" ht="15.75">
      <c r="A62" s="13"/>
      <c r="B62" s="12"/>
      <c r="C62" s="13"/>
      <c r="D62" s="12"/>
      <c r="E62" s="12"/>
      <c r="F62" s="12"/>
      <c r="G62" s="12"/>
      <c r="H62" s="14"/>
      <c r="I62" s="5"/>
      <c r="J62" s="14"/>
      <c r="K62" s="12"/>
      <c r="L62" s="12"/>
      <c r="M62" s="14"/>
      <c r="N62" s="5"/>
      <c r="O62" s="14"/>
      <c r="P62" s="5"/>
      <c r="Q62" s="12"/>
      <c r="R62" s="12"/>
    </row>
    <row r="63" spans="1:18" ht="15.75">
      <c r="A63" s="13" t="s">
        <v>6</v>
      </c>
      <c r="B63" s="5" t="s">
        <v>17</v>
      </c>
      <c r="C63" s="13" t="s">
        <v>147</v>
      </c>
      <c r="D63" s="12"/>
      <c r="E63" s="12"/>
      <c r="F63" s="12"/>
      <c r="G63" s="12"/>
      <c r="H63" s="5"/>
      <c r="I63" s="5"/>
      <c r="J63" s="5"/>
      <c r="K63" s="12"/>
      <c r="L63" s="12"/>
      <c r="M63" s="5"/>
      <c r="N63" s="5"/>
      <c r="O63" s="5"/>
      <c r="P63" s="5"/>
      <c r="Q63" s="12"/>
      <c r="R63" s="12"/>
    </row>
    <row r="64" spans="1:18" ht="15.75">
      <c r="A64" s="13"/>
      <c r="C64" s="13" t="s">
        <v>148</v>
      </c>
      <c r="D64" s="12"/>
      <c r="E64" s="12"/>
      <c r="F64" s="12"/>
      <c r="G64" s="12"/>
      <c r="H64" s="5"/>
      <c r="I64" s="5"/>
      <c r="J64" s="5"/>
      <c r="K64" s="12"/>
      <c r="L64" s="12"/>
      <c r="M64" s="5"/>
      <c r="N64" s="5"/>
      <c r="O64" s="5"/>
      <c r="P64" s="5"/>
      <c r="Q64" s="12"/>
      <c r="R64" s="12"/>
    </row>
    <row r="65" spans="1:18" ht="15.75">
      <c r="A65" s="13"/>
      <c r="B65" s="12"/>
      <c r="C65" s="13"/>
      <c r="D65" s="12"/>
      <c r="E65" s="12"/>
      <c r="F65" s="12"/>
      <c r="G65" s="12"/>
      <c r="H65" s="5"/>
      <c r="I65" s="5"/>
      <c r="J65" s="5"/>
      <c r="K65" s="12"/>
      <c r="L65" s="12"/>
      <c r="M65" s="5"/>
      <c r="N65" s="5"/>
      <c r="O65" s="5"/>
      <c r="P65" s="5"/>
      <c r="Q65" s="12"/>
      <c r="R65" s="12"/>
    </row>
    <row r="66" spans="1:19" ht="15.75">
      <c r="A66" s="13"/>
      <c r="C66" s="13" t="s">
        <v>149</v>
      </c>
      <c r="D66" s="12"/>
      <c r="E66" s="12"/>
      <c r="F66" s="5"/>
      <c r="G66" s="5"/>
      <c r="I66" s="5"/>
      <c r="J66" s="5"/>
      <c r="K66" s="5"/>
      <c r="L66" s="5"/>
      <c r="N66" s="5"/>
      <c r="P66" s="5"/>
      <c r="Q66" s="5"/>
      <c r="R66" s="5"/>
      <c r="S66" s="3"/>
    </row>
    <row r="67" spans="1:19" ht="15.75">
      <c r="A67" s="13"/>
      <c r="C67" s="13" t="s">
        <v>150</v>
      </c>
      <c r="D67" s="12"/>
      <c r="E67" s="12"/>
      <c r="F67" s="5" t="s">
        <v>201</v>
      </c>
      <c r="G67" s="5"/>
      <c r="H67" s="15">
        <f>H53/38745*100</f>
        <v>2.002839076009808</v>
      </c>
      <c r="I67" s="5"/>
      <c r="J67" s="5"/>
      <c r="K67" s="5"/>
      <c r="L67" s="5"/>
      <c r="M67" s="15">
        <f>M53/38745*100</f>
        <v>9.64769647696477</v>
      </c>
      <c r="N67" s="5"/>
      <c r="O67" s="15">
        <f>O53/38888*100</f>
        <v>16.879242954124667</v>
      </c>
      <c r="P67" s="5"/>
      <c r="Q67" s="5"/>
      <c r="R67" s="5"/>
      <c r="S67" s="3"/>
    </row>
    <row r="68" spans="1:19" ht="15.75">
      <c r="A68" s="9"/>
      <c r="C68" s="9" t="s">
        <v>151</v>
      </c>
      <c r="D68" s="5"/>
      <c r="E68" s="5"/>
      <c r="F68" s="5"/>
      <c r="G68" s="5"/>
      <c r="H68" s="15"/>
      <c r="I68" s="5"/>
      <c r="J68" s="5"/>
      <c r="K68" s="5"/>
      <c r="L68" s="5"/>
      <c r="M68" s="15">
        <f>(M60+74)/39756*100</f>
        <v>9.588489787704999</v>
      </c>
      <c r="N68" s="5"/>
      <c r="O68" s="5"/>
      <c r="P68" s="5"/>
      <c r="Q68" s="5"/>
      <c r="R68" s="5"/>
      <c r="S68" s="3"/>
    </row>
    <row r="69" spans="1:19" ht="15.75">
      <c r="A69" s="9"/>
      <c r="B69" s="5" t="s">
        <v>29</v>
      </c>
      <c r="C69" s="9"/>
      <c r="D69" s="5"/>
      <c r="E69" s="5"/>
      <c r="F69" s="5"/>
      <c r="G69" s="5"/>
      <c r="H69" s="15"/>
      <c r="I69" s="5"/>
      <c r="J69" s="5"/>
      <c r="K69" s="5"/>
      <c r="L69" s="5"/>
      <c r="M69" s="15"/>
      <c r="N69" s="5"/>
      <c r="O69" s="5"/>
      <c r="P69" s="5"/>
      <c r="Q69" s="5"/>
      <c r="R69" s="5"/>
      <c r="S69" s="3"/>
    </row>
    <row r="70" spans="1:19" ht="15.75">
      <c r="A70" s="9"/>
      <c r="C70" s="9" t="s">
        <v>152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3"/>
    </row>
    <row r="71" spans="1:19" ht="15.75">
      <c r="A71" s="9"/>
      <c r="B71" s="5"/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3"/>
    </row>
    <row r="72" spans="1:19" ht="15.75">
      <c r="A72" s="9"/>
      <c r="B72" s="5"/>
      <c r="C72" s="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3"/>
    </row>
    <row r="73" spans="1:19" ht="0.75" customHeight="1" hidden="1">
      <c r="A73" s="9"/>
      <c r="B73" s="5" t="s">
        <v>19</v>
      </c>
      <c r="C73" s="9" t="s">
        <v>153</v>
      </c>
      <c r="D73" s="5"/>
      <c r="E73" s="5"/>
      <c r="F73" s="5"/>
      <c r="G73" s="5"/>
      <c r="H73" s="5">
        <v>231</v>
      </c>
      <c r="I73" s="5"/>
      <c r="J73" s="5">
        <v>231</v>
      </c>
      <c r="K73" s="5"/>
      <c r="L73" s="5"/>
      <c r="M73" s="5">
        <v>6090</v>
      </c>
      <c r="N73" s="12"/>
      <c r="O73" s="5">
        <v>6090</v>
      </c>
      <c r="P73" s="5"/>
      <c r="Q73" s="5"/>
      <c r="R73" s="5"/>
      <c r="S73" s="3"/>
    </row>
    <row r="74" spans="1:19" ht="15.75" customHeight="1" hidden="1">
      <c r="A74" s="9"/>
      <c r="B74" s="5"/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3"/>
    </row>
    <row r="75" spans="1:19" ht="15.75" customHeight="1">
      <c r="A75" s="9">
        <v>4</v>
      </c>
      <c r="B75" s="5" t="s">
        <v>30</v>
      </c>
      <c r="C75" s="9"/>
      <c r="D75" s="5"/>
      <c r="E75" s="5"/>
      <c r="F75" s="5"/>
      <c r="G75" s="5"/>
      <c r="H75" s="6" t="s">
        <v>207</v>
      </c>
      <c r="I75" s="5"/>
      <c r="J75" s="5"/>
      <c r="K75" s="5"/>
      <c r="L75" s="5"/>
      <c r="M75" s="16">
        <v>7.5</v>
      </c>
      <c r="N75" s="5"/>
      <c r="O75" s="15">
        <v>7.5</v>
      </c>
      <c r="P75" s="5"/>
      <c r="Q75" s="5"/>
      <c r="R75" s="5"/>
      <c r="S75" s="3"/>
    </row>
    <row r="76" spans="1:19" ht="15.75" customHeight="1">
      <c r="A76" s="9"/>
      <c r="B76" s="5"/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3"/>
    </row>
    <row r="77" spans="1:19" ht="15.75">
      <c r="A77" s="9"/>
      <c r="B77" s="5"/>
      <c r="C77" s="9"/>
      <c r="D77" s="5"/>
      <c r="E77" s="5"/>
      <c r="F77" s="5"/>
      <c r="G77" s="5"/>
      <c r="H77" s="14"/>
      <c r="I77" s="5"/>
      <c r="J77" s="14"/>
      <c r="K77" s="5"/>
      <c r="L77" s="5"/>
      <c r="M77" s="17"/>
      <c r="N77" s="5"/>
      <c r="O77" s="17"/>
      <c r="P77" s="5"/>
      <c r="Q77" s="5"/>
      <c r="R77" s="5"/>
      <c r="S77" s="3"/>
    </row>
    <row r="78" spans="1:19" ht="15.75">
      <c r="A78" s="9" t="s">
        <v>7</v>
      </c>
      <c r="B78" s="5" t="s">
        <v>31</v>
      </c>
      <c r="C78" s="9"/>
      <c r="D78" s="5"/>
      <c r="E78" s="5"/>
      <c r="F78" s="5"/>
      <c r="G78" s="5"/>
      <c r="H78" s="5"/>
      <c r="I78" s="5"/>
      <c r="J78" s="5"/>
      <c r="K78" s="5"/>
      <c r="L78" s="5"/>
      <c r="M78" s="11"/>
      <c r="N78" s="5"/>
      <c r="O78" s="11"/>
      <c r="P78" s="5"/>
      <c r="Q78" s="5"/>
      <c r="R78" s="5"/>
      <c r="S78" s="3"/>
    </row>
    <row r="79" spans="1:19" ht="15.75">
      <c r="A79" s="9"/>
      <c r="B79" s="5"/>
      <c r="C79" s="9"/>
      <c r="D79" s="5"/>
      <c r="E79" s="5"/>
      <c r="F79" s="5"/>
      <c r="G79" s="5"/>
      <c r="H79" s="5"/>
      <c r="I79" s="5"/>
      <c r="J79" s="5"/>
      <c r="K79" s="5"/>
      <c r="L79" s="5"/>
      <c r="M79" s="11"/>
      <c r="N79" s="5"/>
      <c r="O79" s="11"/>
      <c r="P79" s="5"/>
      <c r="Q79" s="5"/>
      <c r="R79" s="5"/>
      <c r="S79" s="3"/>
    </row>
    <row r="80" spans="1:19" ht="15.75">
      <c r="A80" s="9" t="s">
        <v>8</v>
      </c>
      <c r="B80" s="5"/>
      <c r="C80" s="9"/>
      <c r="D80" s="5"/>
      <c r="E80" s="5"/>
      <c r="F80" s="5"/>
      <c r="G80" s="5"/>
      <c r="H80" s="5"/>
      <c r="I80" s="5"/>
      <c r="J80" s="5"/>
      <c r="K80" s="5"/>
      <c r="L80" s="5"/>
      <c r="M80" s="11"/>
      <c r="N80" s="5"/>
      <c r="O80" s="11"/>
      <c r="P80" s="5"/>
      <c r="Q80" s="5"/>
      <c r="R80" s="5"/>
      <c r="S80" s="3"/>
    </row>
    <row r="81" spans="1:19" ht="15.75">
      <c r="A81" s="9"/>
      <c r="B81" s="5"/>
      <c r="C81" s="9"/>
      <c r="D81" s="5"/>
      <c r="E81" s="5"/>
      <c r="F81" s="5"/>
      <c r="G81" s="5"/>
      <c r="H81" s="5"/>
      <c r="I81" s="5"/>
      <c r="J81" s="5"/>
      <c r="K81" s="5"/>
      <c r="L81" s="5"/>
      <c r="M81" s="11"/>
      <c r="N81" s="5"/>
      <c r="O81" s="11"/>
      <c r="P81" s="5"/>
      <c r="Q81" s="5"/>
      <c r="R81" s="5"/>
      <c r="S81" s="3"/>
    </row>
    <row r="82" spans="1:19" ht="15.75">
      <c r="A82" s="9"/>
      <c r="B82" s="5"/>
      <c r="C82" s="9"/>
      <c r="D82" s="5"/>
      <c r="E82" s="5"/>
      <c r="F82" s="5"/>
      <c r="G82" s="5"/>
      <c r="H82" s="5"/>
      <c r="I82" s="5"/>
      <c r="J82" s="5"/>
      <c r="K82" s="5"/>
      <c r="L82" s="5"/>
      <c r="M82" s="11"/>
      <c r="N82" s="5"/>
      <c r="O82" s="11"/>
      <c r="P82" s="5"/>
      <c r="Q82" s="5"/>
      <c r="R82" s="5"/>
      <c r="S82" s="3"/>
    </row>
    <row r="83" spans="1:19" ht="15.75">
      <c r="A83" s="9"/>
      <c r="B83" s="5"/>
      <c r="C83" s="9"/>
      <c r="D83" s="5"/>
      <c r="E83" s="5"/>
      <c r="F83" s="5"/>
      <c r="G83" s="5"/>
      <c r="H83" s="6" t="s">
        <v>208</v>
      </c>
      <c r="I83" s="6"/>
      <c r="J83" s="6" t="s">
        <v>215</v>
      </c>
      <c r="K83" s="5"/>
      <c r="L83" s="5"/>
      <c r="M83" s="11"/>
      <c r="N83" s="5"/>
      <c r="O83" s="11"/>
      <c r="P83" s="5"/>
      <c r="Q83" s="5"/>
      <c r="R83" s="5"/>
      <c r="S83" s="3"/>
    </row>
    <row r="84" spans="1:19" ht="15.75">
      <c r="A84" s="9"/>
      <c r="B84" s="5"/>
      <c r="C84" s="9"/>
      <c r="D84" s="5"/>
      <c r="E84" s="5"/>
      <c r="F84" s="5"/>
      <c r="G84" s="5"/>
      <c r="H84" s="6" t="s">
        <v>209</v>
      </c>
      <c r="I84" s="6"/>
      <c r="J84" s="6" t="s">
        <v>216</v>
      </c>
      <c r="K84" s="5"/>
      <c r="L84" s="5"/>
      <c r="M84" s="11"/>
      <c r="N84" s="5"/>
      <c r="O84" s="11"/>
      <c r="P84" s="5"/>
      <c r="Q84" s="5"/>
      <c r="R84" s="5"/>
      <c r="S84" s="3"/>
    </row>
    <row r="85" spans="1:19" ht="15.75">
      <c r="A85" s="9"/>
      <c r="B85" s="5"/>
      <c r="C85" s="9"/>
      <c r="D85" s="5"/>
      <c r="E85" s="5"/>
      <c r="F85" s="5"/>
      <c r="G85" s="5"/>
      <c r="H85" s="6" t="s">
        <v>169</v>
      </c>
      <c r="I85" s="6"/>
      <c r="J85" s="6" t="s">
        <v>217</v>
      </c>
      <c r="K85" s="5"/>
      <c r="L85" s="5"/>
      <c r="M85" s="11"/>
      <c r="N85" s="5"/>
      <c r="O85" s="11"/>
      <c r="P85" s="5"/>
      <c r="Q85" s="5"/>
      <c r="R85" s="5"/>
      <c r="S85" s="3"/>
    </row>
    <row r="86" spans="1:19" ht="15.75">
      <c r="A86" s="9"/>
      <c r="B86" s="5"/>
      <c r="C86" s="9"/>
      <c r="D86" s="5"/>
      <c r="E86" s="5"/>
      <c r="F86" s="5"/>
      <c r="G86" s="5"/>
      <c r="H86" s="6" t="s">
        <v>210</v>
      </c>
      <c r="I86" s="6"/>
      <c r="J86" s="6" t="s">
        <v>218</v>
      </c>
      <c r="K86" s="5"/>
      <c r="L86" s="5"/>
      <c r="M86" s="11"/>
      <c r="N86" s="5"/>
      <c r="O86" s="11"/>
      <c r="P86" s="5"/>
      <c r="Q86" s="5"/>
      <c r="R86" s="5"/>
      <c r="S86" s="3"/>
    </row>
    <row r="87" spans="1:19" ht="15.75">
      <c r="A87" s="9"/>
      <c r="B87" s="5"/>
      <c r="C87" s="9"/>
      <c r="D87" s="5"/>
      <c r="E87" s="5"/>
      <c r="F87" s="5"/>
      <c r="G87" s="5"/>
      <c r="H87" s="6" t="s">
        <v>205</v>
      </c>
      <c r="I87" s="6"/>
      <c r="J87" s="6" t="s">
        <v>214</v>
      </c>
      <c r="K87" s="5"/>
      <c r="L87" s="5"/>
      <c r="M87" s="11"/>
      <c r="N87" s="5"/>
      <c r="O87" s="11"/>
      <c r="P87" s="5"/>
      <c r="Q87" s="5"/>
      <c r="R87" s="5"/>
      <c r="S87" s="3"/>
    </row>
    <row r="88" spans="1:19" ht="15.75">
      <c r="A88" s="9"/>
      <c r="B88" s="5"/>
      <c r="C88" s="9"/>
      <c r="D88" s="5"/>
      <c r="E88" s="5"/>
      <c r="F88" s="5"/>
      <c r="G88" s="5"/>
      <c r="H88" s="6" t="s">
        <v>211</v>
      </c>
      <c r="I88" s="5"/>
      <c r="J88" s="6" t="s">
        <v>211</v>
      </c>
      <c r="K88" s="5"/>
      <c r="L88" s="5"/>
      <c r="M88" s="11"/>
      <c r="N88" s="5"/>
      <c r="O88" s="11"/>
      <c r="P88" s="5"/>
      <c r="Q88" s="5"/>
      <c r="R88" s="5"/>
      <c r="S88" s="3"/>
    </row>
    <row r="89" spans="1:19" ht="15.75">
      <c r="A89" s="9">
        <v>1</v>
      </c>
      <c r="B89" s="5" t="s">
        <v>32</v>
      </c>
      <c r="C89" s="9"/>
      <c r="D89" s="5"/>
      <c r="E89" s="5"/>
      <c r="F89" s="5"/>
      <c r="G89" s="5"/>
      <c r="H89" s="5">
        <v>58826</v>
      </c>
      <c r="I89" s="5"/>
      <c r="J89" s="5">
        <v>53109</v>
      </c>
      <c r="K89" s="5"/>
      <c r="L89" s="5"/>
      <c r="M89" s="11"/>
      <c r="N89" s="5"/>
      <c r="O89" s="11"/>
      <c r="P89" s="5"/>
      <c r="Q89" s="5"/>
      <c r="R89" s="5"/>
      <c r="S89" s="3"/>
    </row>
    <row r="90" spans="1:19" ht="15.75">
      <c r="A90" s="9">
        <v>2</v>
      </c>
      <c r="B90" s="5" t="s">
        <v>33</v>
      </c>
      <c r="C90" s="9"/>
      <c r="D90" s="5"/>
      <c r="E90" s="5"/>
      <c r="F90" s="5"/>
      <c r="G90" s="5"/>
      <c r="H90" s="5">
        <v>0</v>
      </c>
      <c r="I90" s="5"/>
      <c r="J90" s="5">
        <v>126</v>
      </c>
      <c r="K90" s="5"/>
      <c r="L90" s="5"/>
      <c r="M90" s="11"/>
      <c r="N90" s="5"/>
      <c r="O90" s="11"/>
      <c r="P90" s="5"/>
      <c r="Q90" s="5"/>
      <c r="R90" s="5"/>
      <c r="S90" s="3"/>
    </row>
    <row r="91" spans="1:19" ht="15.75">
      <c r="A91" s="9">
        <v>3</v>
      </c>
      <c r="B91" s="5" t="s">
        <v>34</v>
      </c>
      <c r="C91" s="9"/>
      <c r="D91" s="5"/>
      <c r="E91" s="5"/>
      <c r="F91" s="5"/>
      <c r="G91" s="5"/>
      <c r="H91" s="5">
        <v>1179</v>
      </c>
      <c r="I91" s="5"/>
      <c r="J91" s="5">
        <v>283</v>
      </c>
      <c r="K91" s="5"/>
      <c r="L91" s="5"/>
      <c r="M91" s="11"/>
      <c r="N91" s="5"/>
      <c r="O91" s="11"/>
      <c r="P91" s="5"/>
      <c r="Q91" s="5"/>
      <c r="R91" s="5"/>
      <c r="S91" s="3"/>
    </row>
    <row r="92" spans="1:19" ht="15.75">
      <c r="A92" s="9">
        <v>4</v>
      </c>
      <c r="B92" s="5" t="s">
        <v>35</v>
      </c>
      <c r="C92" s="9"/>
      <c r="D92" s="5"/>
      <c r="E92" s="5"/>
      <c r="F92" s="5"/>
      <c r="G92" s="5"/>
      <c r="H92" s="5">
        <v>2180</v>
      </c>
      <c r="I92" s="5"/>
      <c r="J92" s="5">
        <v>2094</v>
      </c>
      <c r="K92" s="5"/>
      <c r="L92" s="5"/>
      <c r="M92" s="11"/>
      <c r="N92" s="5"/>
      <c r="O92" s="11"/>
      <c r="P92" s="5"/>
      <c r="Q92" s="5"/>
      <c r="R92" s="5"/>
      <c r="S92" s="3"/>
    </row>
    <row r="93" spans="1:19" ht="15.75">
      <c r="A93" s="9"/>
      <c r="B93" s="5"/>
      <c r="C93" s="9"/>
      <c r="D93" s="5"/>
      <c r="E93" s="5"/>
      <c r="F93" s="5"/>
      <c r="G93" s="5"/>
      <c r="H93" s="5"/>
      <c r="I93" s="5"/>
      <c r="J93" s="5"/>
      <c r="K93" s="5"/>
      <c r="L93" s="5"/>
      <c r="M93" s="11"/>
      <c r="N93" s="5"/>
      <c r="O93" s="11"/>
      <c r="P93" s="5"/>
      <c r="Q93" s="5"/>
      <c r="R93" s="5"/>
      <c r="S93" s="3"/>
    </row>
    <row r="94" spans="1:19" ht="15.75">
      <c r="A94" s="9">
        <v>5</v>
      </c>
      <c r="B94" s="5" t="s">
        <v>36</v>
      </c>
      <c r="C94" s="9"/>
      <c r="D94" s="5"/>
      <c r="E94" s="5"/>
      <c r="F94" s="5"/>
      <c r="G94" s="5"/>
      <c r="H94" s="5"/>
      <c r="I94" s="5"/>
      <c r="J94" s="5"/>
      <c r="K94" s="5"/>
      <c r="L94" s="5"/>
      <c r="M94" s="11"/>
      <c r="N94" s="5"/>
      <c r="O94" s="11"/>
      <c r="P94" s="5"/>
      <c r="Q94" s="5"/>
      <c r="R94" s="5"/>
      <c r="S94" s="3"/>
    </row>
    <row r="95" spans="1:19" ht="15.75">
      <c r="A95" s="9"/>
      <c r="B95" s="5"/>
      <c r="C95" s="32" t="s">
        <v>154</v>
      </c>
      <c r="D95" s="5"/>
      <c r="E95" s="5"/>
      <c r="F95" s="5"/>
      <c r="G95" s="5"/>
      <c r="H95" s="18">
        <v>21433</v>
      </c>
      <c r="I95" s="19"/>
      <c r="J95" s="18">
        <v>24101</v>
      </c>
      <c r="K95" s="19"/>
      <c r="L95" s="5"/>
      <c r="M95" s="11"/>
      <c r="N95" s="5"/>
      <c r="O95" s="11"/>
      <c r="P95" s="5"/>
      <c r="Q95" s="5"/>
      <c r="R95" s="5"/>
      <c r="S95" s="3"/>
    </row>
    <row r="96" spans="1:19" ht="15.75">
      <c r="A96" s="9"/>
      <c r="B96" s="5"/>
      <c r="C96" s="32" t="s">
        <v>155</v>
      </c>
      <c r="D96" s="5"/>
      <c r="E96" s="5"/>
      <c r="F96" s="5"/>
      <c r="G96" s="5"/>
      <c r="H96" s="19">
        <v>29298</v>
      </c>
      <c r="I96" s="19"/>
      <c r="J96" s="19">
        <v>18568</v>
      </c>
      <c r="K96" s="19"/>
      <c r="L96" s="5"/>
      <c r="M96" s="11"/>
      <c r="N96" s="5"/>
      <c r="O96" s="11"/>
      <c r="P96" s="5"/>
      <c r="Q96" s="5"/>
      <c r="R96" s="5"/>
      <c r="S96" s="3"/>
    </row>
    <row r="97" spans="1:19" ht="15.75">
      <c r="A97" s="9"/>
      <c r="B97" s="5"/>
      <c r="C97" s="32" t="s">
        <v>156</v>
      </c>
      <c r="D97" s="5"/>
      <c r="E97" s="5"/>
      <c r="F97" s="5"/>
      <c r="G97" s="5"/>
      <c r="H97" s="19">
        <v>5326</v>
      </c>
      <c r="I97" s="19"/>
      <c r="J97" s="19">
        <f>5869+27</f>
        <v>5896</v>
      </c>
      <c r="K97" s="19"/>
      <c r="L97" s="5"/>
      <c r="M97" s="11"/>
      <c r="N97" s="5"/>
      <c r="O97" s="11"/>
      <c r="P97" s="5"/>
      <c r="Q97" s="5"/>
      <c r="R97" s="5"/>
      <c r="S97" s="3"/>
    </row>
    <row r="98" spans="1:19" ht="15.75">
      <c r="A98" s="9"/>
      <c r="B98" s="5"/>
      <c r="C98" s="32" t="s">
        <v>157</v>
      </c>
      <c r="D98" s="5"/>
      <c r="E98" s="5"/>
      <c r="F98" s="5"/>
      <c r="G98" s="5"/>
      <c r="H98" s="19">
        <v>534</v>
      </c>
      <c r="I98" s="19"/>
      <c r="J98" s="19">
        <f>1433+1205</f>
        <v>2638</v>
      </c>
      <c r="K98" s="19"/>
      <c r="L98" s="5"/>
      <c r="M98" s="11"/>
      <c r="N98" s="5"/>
      <c r="O98" s="11"/>
      <c r="P98" s="5"/>
      <c r="Q98" s="5"/>
      <c r="R98" s="5"/>
      <c r="S98" s="3"/>
    </row>
    <row r="99" spans="1:19" ht="15.75">
      <c r="A99" s="9"/>
      <c r="B99" s="5"/>
      <c r="C99" s="32" t="s">
        <v>158</v>
      </c>
      <c r="D99" s="5"/>
      <c r="E99" s="5"/>
      <c r="F99" s="5"/>
      <c r="G99" s="5"/>
      <c r="H99" s="19">
        <v>864</v>
      </c>
      <c r="I99" s="19"/>
      <c r="J99" s="19">
        <v>1172</v>
      </c>
      <c r="K99" s="19"/>
      <c r="L99" s="5"/>
      <c r="M99" s="11"/>
      <c r="N99" s="5"/>
      <c r="O99" s="11"/>
      <c r="P99" s="5"/>
      <c r="Q99" s="5"/>
      <c r="R99" s="5"/>
      <c r="S99" s="3"/>
    </row>
    <row r="100" spans="1:19" ht="15.75">
      <c r="A100" s="9"/>
      <c r="B100" s="5"/>
      <c r="C100" s="9"/>
      <c r="D100" s="5"/>
      <c r="E100" s="5"/>
      <c r="F100" s="5"/>
      <c r="G100" s="5"/>
      <c r="H100" s="18">
        <f>SUM(H95:H99)</f>
        <v>57455</v>
      </c>
      <c r="I100" s="19"/>
      <c r="J100" s="18">
        <f>SUM(J95:J99)</f>
        <v>52375</v>
      </c>
      <c r="K100" s="19"/>
      <c r="L100" s="5"/>
      <c r="M100" s="11"/>
      <c r="N100" s="5"/>
      <c r="O100" s="11"/>
      <c r="P100" s="5"/>
      <c r="Q100" s="5"/>
      <c r="R100" s="5"/>
      <c r="S100" s="3"/>
    </row>
    <row r="101" spans="1:19" ht="15.75">
      <c r="A101" s="9"/>
      <c r="B101" s="5"/>
      <c r="C101" s="9"/>
      <c r="D101" s="5"/>
      <c r="E101" s="5"/>
      <c r="F101" s="5"/>
      <c r="G101" s="5"/>
      <c r="H101" s="8"/>
      <c r="I101" s="5"/>
      <c r="J101" s="8"/>
      <c r="K101" s="5"/>
      <c r="L101" s="5"/>
      <c r="M101" s="11"/>
      <c r="N101" s="5"/>
      <c r="O101" s="11"/>
      <c r="P101" s="5"/>
      <c r="Q101" s="5"/>
      <c r="R101" s="5"/>
      <c r="S101" s="3"/>
    </row>
    <row r="102" spans="1:19" ht="15.75">
      <c r="A102" s="9">
        <v>6</v>
      </c>
      <c r="B102" s="5" t="s">
        <v>37</v>
      </c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11"/>
      <c r="N102" s="5"/>
      <c r="O102" s="11"/>
      <c r="P102" s="5"/>
      <c r="Q102" s="5"/>
      <c r="R102" s="5"/>
      <c r="S102" s="3"/>
    </row>
    <row r="103" spans="1:19" ht="15.75">
      <c r="A103" s="9"/>
      <c r="B103" s="5"/>
      <c r="C103" s="32" t="s">
        <v>159</v>
      </c>
      <c r="D103" s="5"/>
      <c r="E103" s="5"/>
      <c r="F103" s="5"/>
      <c r="G103" s="5"/>
      <c r="H103" s="20">
        <v>24280</v>
      </c>
      <c r="I103" s="19"/>
      <c r="J103" s="18">
        <f>10081+2160</f>
        <v>12241</v>
      </c>
      <c r="K103" s="19"/>
      <c r="L103" s="5"/>
      <c r="M103" s="11"/>
      <c r="N103" s="5"/>
      <c r="O103" s="11"/>
      <c r="P103" s="5"/>
      <c r="Q103" s="5"/>
      <c r="R103" s="5"/>
      <c r="S103" s="3"/>
    </row>
    <row r="104" spans="1:19" ht="15.75">
      <c r="A104" s="9"/>
      <c r="B104" s="5"/>
      <c r="C104" s="32" t="s">
        <v>160</v>
      </c>
      <c r="D104" s="5"/>
      <c r="E104" s="5"/>
      <c r="F104" s="5"/>
      <c r="G104" s="5"/>
      <c r="H104" s="19">
        <v>4043</v>
      </c>
      <c r="I104" s="19"/>
      <c r="J104" s="19">
        <v>3838</v>
      </c>
      <c r="K104" s="19"/>
      <c r="L104" s="5"/>
      <c r="M104" s="11"/>
      <c r="N104" s="5"/>
      <c r="O104" s="11"/>
      <c r="P104" s="5"/>
      <c r="Q104" s="5"/>
      <c r="R104" s="5"/>
      <c r="S104" s="3"/>
    </row>
    <row r="105" spans="1:19" ht="15.75">
      <c r="A105" s="9"/>
      <c r="B105" s="5"/>
      <c r="C105" s="32" t="s">
        <v>161</v>
      </c>
      <c r="D105" s="5"/>
      <c r="E105" s="5"/>
      <c r="F105" s="5"/>
      <c r="G105" s="5"/>
      <c r="H105" s="19">
        <v>3932</v>
      </c>
      <c r="I105" s="19"/>
      <c r="J105" s="19">
        <f>4315+8</f>
        <v>4323</v>
      </c>
      <c r="K105" s="19"/>
      <c r="L105" s="5"/>
      <c r="M105" s="11"/>
      <c r="N105" s="5"/>
      <c r="O105" s="11"/>
      <c r="P105" s="5"/>
      <c r="Q105" s="5"/>
      <c r="R105" s="5"/>
      <c r="S105" s="3"/>
    </row>
    <row r="106" spans="1:19" ht="15.75">
      <c r="A106" s="9"/>
      <c r="B106" s="5"/>
      <c r="C106" s="32" t="s">
        <v>162</v>
      </c>
      <c r="D106" s="5"/>
      <c r="E106" s="5"/>
      <c r="F106" s="5"/>
      <c r="G106" s="5"/>
      <c r="H106" s="19">
        <v>2</v>
      </c>
      <c r="I106" s="19"/>
      <c r="J106" s="19">
        <v>1917</v>
      </c>
      <c r="K106" s="19"/>
      <c r="L106" s="5"/>
      <c r="M106" s="11"/>
      <c r="N106" s="5"/>
      <c r="O106" s="11"/>
      <c r="P106" s="5"/>
      <c r="Q106" s="5"/>
      <c r="R106" s="5"/>
      <c r="S106" s="3"/>
    </row>
    <row r="107" spans="1:19" ht="15.75">
      <c r="A107" s="9"/>
      <c r="B107" s="5"/>
      <c r="C107" s="32" t="s">
        <v>163</v>
      </c>
      <c r="D107" s="5"/>
      <c r="E107" s="5"/>
      <c r="F107" s="5"/>
      <c r="G107" s="5"/>
      <c r="H107" s="19">
        <v>2087</v>
      </c>
      <c r="I107" s="19"/>
      <c r="J107" s="19">
        <v>2100</v>
      </c>
      <c r="K107" s="19"/>
      <c r="L107" s="5"/>
      <c r="M107" s="11"/>
      <c r="N107" s="5"/>
      <c r="O107" s="11"/>
      <c r="P107" s="5"/>
      <c r="Q107" s="5"/>
      <c r="R107" s="5"/>
      <c r="S107" s="3"/>
    </row>
    <row r="108" spans="1:19" ht="15.75">
      <c r="A108" s="9"/>
      <c r="B108" s="5"/>
      <c r="C108" s="9"/>
      <c r="D108" s="5"/>
      <c r="E108" s="5"/>
      <c r="F108" s="5"/>
      <c r="G108" s="5"/>
      <c r="H108" s="20">
        <f>SUM(H103:H107)</f>
        <v>34344</v>
      </c>
      <c r="I108" s="19"/>
      <c r="J108" s="18">
        <f>SUM(J103:J107)</f>
        <v>24419</v>
      </c>
      <c r="K108" s="19"/>
      <c r="L108" s="5"/>
      <c r="M108" s="11"/>
      <c r="N108" s="5"/>
      <c r="O108" s="11"/>
      <c r="P108" s="5"/>
      <c r="Q108" s="5"/>
      <c r="R108" s="5"/>
      <c r="S108" s="3"/>
    </row>
    <row r="109" spans="1:19" ht="15.75">
      <c r="A109" s="9"/>
      <c r="B109" s="5"/>
      <c r="C109" s="9"/>
      <c r="D109" s="5"/>
      <c r="E109" s="5"/>
      <c r="F109" s="5"/>
      <c r="G109" s="5"/>
      <c r="H109" s="8"/>
      <c r="I109" s="5"/>
      <c r="J109" s="8"/>
      <c r="K109" s="5"/>
      <c r="L109" s="5"/>
      <c r="M109" s="11"/>
      <c r="N109" s="5"/>
      <c r="O109" s="11"/>
      <c r="P109" s="5"/>
      <c r="Q109" s="5"/>
      <c r="R109" s="5"/>
      <c r="S109" s="3"/>
    </row>
    <row r="110" spans="1:19" ht="15.75">
      <c r="A110" s="9">
        <v>7</v>
      </c>
      <c r="B110" s="5" t="s">
        <v>38</v>
      </c>
      <c r="C110" s="9"/>
      <c r="D110" s="5"/>
      <c r="E110" s="5"/>
      <c r="F110" s="5"/>
      <c r="G110" s="5"/>
      <c r="H110" s="10">
        <f>H100-H108</f>
        <v>23111</v>
      </c>
      <c r="I110" s="5"/>
      <c r="J110" s="5">
        <f>J100-J108</f>
        <v>27956</v>
      </c>
      <c r="K110" s="5"/>
      <c r="L110" s="5"/>
      <c r="M110" s="11"/>
      <c r="N110" s="5"/>
      <c r="O110" s="11"/>
      <c r="P110" s="5"/>
      <c r="Q110" s="5"/>
      <c r="R110" s="5"/>
      <c r="S110" s="3"/>
    </row>
    <row r="111" spans="1:19" ht="15.75">
      <c r="A111" s="9"/>
      <c r="B111" s="5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11"/>
      <c r="N111" s="5"/>
      <c r="O111" s="11"/>
      <c r="P111" s="5"/>
      <c r="Q111" s="5"/>
      <c r="R111" s="5"/>
      <c r="S111" s="3"/>
    </row>
    <row r="112" spans="1:19" ht="15.75">
      <c r="A112" s="9"/>
      <c r="B112" s="5"/>
      <c r="C112" s="9"/>
      <c r="D112" s="5"/>
      <c r="E112" s="5"/>
      <c r="F112" s="5"/>
      <c r="G112" s="5"/>
      <c r="H112" s="21">
        <f>H110+SUM(H89:H92)</f>
        <v>85296</v>
      </c>
      <c r="I112" s="5"/>
      <c r="J112" s="8">
        <f>J110+SUM(J89:J92)</f>
        <v>83568</v>
      </c>
      <c r="K112" s="5"/>
      <c r="L112" s="5"/>
      <c r="M112" s="11"/>
      <c r="N112" s="5"/>
      <c r="O112" s="11"/>
      <c r="P112" s="5"/>
      <c r="Q112" s="5"/>
      <c r="R112" s="5"/>
      <c r="S112" s="3"/>
    </row>
    <row r="113" spans="1:19" ht="15.75">
      <c r="A113" s="9"/>
      <c r="B113" s="5"/>
      <c r="C113" s="9"/>
      <c r="D113" s="5"/>
      <c r="E113" s="5"/>
      <c r="F113" s="5"/>
      <c r="G113" s="5"/>
      <c r="H113" s="14"/>
      <c r="I113" s="5"/>
      <c r="J113" s="14"/>
      <c r="K113" s="5"/>
      <c r="L113" s="5"/>
      <c r="M113" s="11"/>
      <c r="N113" s="5"/>
      <c r="O113" s="11"/>
      <c r="P113" s="5"/>
      <c r="Q113" s="5"/>
      <c r="R113" s="5"/>
      <c r="S113" s="3"/>
    </row>
    <row r="114" spans="1:19" ht="15.75">
      <c r="A114" s="9">
        <v>8</v>
      </c>
      <c r="B114" s="5" t="s">
        <v>39</v>
      </c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11"/>
      <c r="N114" s="5"/>
      <c r="O114" s="11"/>
      <c r="P114" s="5"/>
      <c r="Q114" s="5"/>
      <c r="R114" s="5"/>
      <c r="S114" s="3"/>
    </row>
    <row r="115" spans="1:19" ht="15.75">
      <c r="A115" s="9"/>
      <c r="B115" s="5"/>
      <c r="C115" s="9" t="s">
        <v>164</v>
      </c>
      <c r="D115" s="5"/>
      <c r="E115" s="5"/>
      <c r="F115" s="5"/>
      <c r="G115" s="5"/>
      <c r="H115" s="18">
        <v>38910</v>
      </c>
      <c r="I115" s="19"/>
      <c r="J115" s="18">
        <v>38888</v>
      </c>
      <c r="K115" s="19"/>
      <c r="L115" s="5"/>
      <c r="M115" s="11"/>
      <c r="N115" s="5"/>
      <c r="O115" s="11"/>
      <c r="P115" s="5"/>
      <c r="Q115" s="5"/>
      <c r="R115" s="5"/>
      <c r="S115" s="3"/>
    </row>
    <row r="116" spans="1:19" ht="15.75">
      <c r="A116" s="9"/>
      <c r="B116" s="5"/>
      <c r="C116" s="9" t="s">
        <v>165</v>
      </c>
      <c r="D116" s="5"/>
      <c r="E116" s="5"/>
      <c r="F116" s="5"/>
      <c r="G116" s="5"/>
      <c r="H116" s="19"/>
      <c r="I116" s="19"/>
      <c r="J116" s="19"/>
      <c r="K116" s="19"/>
      <c r="L116" s="5"/>
      <c r="M116" s="11"/>
      <c r="N116" s="5"/>
      <c r="O116" s="11"/>
      <c r="P116" s="5"/>
      <c r="Q116" s="5"/>
      <c r="R116" s="5"/>
      <c r="S116" s="3"/>
    </row>
    <row r="117" spans="1:19" ht="15.75">
      <c r="A117" s="9"/>
      <c r="B117" s="5"/>
      <c r="C117" s="32" t="s">
        <v>166</v>
      </c>
      <c r="D117" s="5"/>
      <c r="E117" s="5"/>
      <c r="F117" s="5"/>
      <c r="G117" s="5"/>
      <c r="H117" s="19">
        <v>6876</v>
      </c>
      <c r="I117" s="19"/>
      <c r="J117" s="19">
        <v>6853</v>
      </c>
      <c r="K117" s="19"/>
      <c r="L117" s="5"/>
      <c r="M117" s="11"/>
      <c r="N117" s="5"/>
      <c r="O117" s="11"/>
      <c r="P117" s="5"/>
      <c r="Q117" s="5"/>
      <c r="R117" s="5"/>
      <c r="S117" s="3"/>
    </row>
    <row r="118" spans="1:19" ht="15.75">
      <c r="A118" s="9"/>
      <c r="B118" s="5"/>
      <c r="C118" s="32" t="s">
        <v>167</v>
      </c>
      <c r="D118" s="5"/>
      <c r="E118" s="5"/>
      <c r="F118" s="5"/>
      <c r="G118" s="5"/>
      <c r="H118" s="19">
        <v>34197</v>
      </c>
      <c r="I118" s="19"/>
      <c r="J118" s="19">
        <v>32535</v>
      </c>
      <c r="K118" s="19"/>
      <c r="L118" s="5"/>
      <c r="M118" s="11"/>
      <c r="N118" s="5"/>
      <c r="O118" s="11"/>
      <c r="P118" s="5"/>
      <c r="Q118" s="5"/>
      <c r="R118" s="5"/>
      <c r="S118" s="3"/>
    </row>
    <row r="119" spans="1:19" ht="15.75">
      <c r="A119" s="9"/>
      <c r="B119" s="5"/>
      <c r="C119" s="9" t="s">
        <v>168</v>
      </c>
      <c r="D119" s="5"/>
      <c r="E119" s="5"/>
      <c r="F119" s="5"/>
      <c r="G119" s="5"/>
      <c r="H119" s="48">
        <v>-1045</v>
      </c>
      <c r="I119" s="19"/>
      <c r="J119" s="19">
        <v>0</v>
      </c>
      <c r="K119" s="19"/>
      <c r="L119" s="5"/>
      <c r="M119" s="11"/>
      <c r="N119" s="5"/>
      <c r="O119" s="11"/>
      <c r="P119" s="5"/>
      <c r="Q119" s="5"/>
      <c r="R119" s="5"/>
      <c r="S119" s="3"/>
    </row>
    <row r="120" spans="1:19" ht="15.75">
      <c r="A120" s="9"/>
      <c r="B120" s="5"/>
      <c r="C120" s="9"/>
      <c r="D120" s="5"/>
      <c r="E120" s="5"/>
      <c r="F120" s="5"/>
      <c r="G120" s="5"/>
      <c r="H120" s="18">
        <f>SUM(H115:H119)</f>
        <v>78938</v>
      </c>
      <c r="I120" s="19"/>
      <c r="J120" s="18">
        <f>SUM(J115:J119)</f>
        <v>78276</v>
      </c>
      <c r="K120" s="19"/>
      <c r="L120" s="5"/>
      <c r="M120" s="11"/>
      <c r="N120" s="5"/>
      <c r="O120" s="11"/>
      <c r="P120" s="5"/>
      <c r="Q120" s="5"/>
      <c r="R120" s="5"/>
      <c r="S120" s="3"/>
    </row>
    <row r="121" spans="1:19" ht="15.75">
      <c r="A121" s="9"/>
      <c r="B121" s="5"/>
      <c r="C121" s="9"/>
      <c r="D121" s="5"/>
      <c r="E121" s="5"/>
      <c r="F121" s="5"/>
      <c r="G121" s="5"/>
      <c r="H121" s="8"/>
      <c r="I121" s="5"/>
      <c r="J121" s="8"/>
      <c r="K121" s="5"/>
      <c r="L121" s="5"/>
      <c r="M121" s="11"/>
      <c r="N121" s="5"/>
      <c r="O121" s="11"/>
      <c r="P121" s="5"/>
      <c r="Q121" s="5"/>
      <c r="R121" s="5"/>
      <c r="S121" s="3"/>
    </row>
    <row r="122" spans="1:19" ht="15.75">
      <c r="A122" s="9">
        <v>9</v>
      </c>
      <c r="B122" s="5" t="s">
        <v>40</v>
      </c>
      <c r="C122" s="9"/>
      <c r="D122" s="5"/>
      <c r="E122" s="5"/>
      <c r="F122" s="5"/>
      <c r="G122" s="5"/>
      <c r="H122" s="5">
        <v>365</v>
      </c>
      <c r="I122" s="5"/>
      <c r="J122" s="5">
        <v>496</v>
      </c>
      <c r="K122" s="5"/>
      <c r="L122" s="5"/>
      <c r="M122" s="11"/>
      <c r="N122" s="5"/>
      <c r="O122" s="11"/>
      <c r="P122" s="5"/>
      <c r="Q122" s="5"/>
      <c r="R122" s="5"/>
      <c r="S122" s="3"/>
    </row>
    <row r="123" spans="1:19" ht="15.75">
      <c r="A123" s="9">
        <v>10</v>
      </c>
      <c r="B123" s="5" t="s">
        <v>41</v>
      </c>
      <c r="C123" s="9"/>
      <c r="D123" s="5"/>
      <c r="E123" s="5"/>
      <c r="F123" s="5"/>
      <c r="G123" s="5"/>
      <c r="H123" s="10">
        <v>5017</v>
      </c>
      <c r="I123" s="5"/>
      <c r="J123" s="5">
        <v>3277</v>
      </c>
      <c r="K123" s="5"/>
      <c r="L123" s="5"/>
      <c r="M123" s="11"/>
      <c r="N123" s="5"/>
      <c r="O123" s="11"/>
      <c r="P123" s="5"/>
      <c r="Q123" s="5"/>
      <c r="R123" s="5"/>
      <c r="S123" s="3"/>
    </row>
    <row r="124" spans="1:19" ht="15.75">
      <c r="A124" s="9">
        <v>11</v>
      </c>
      <c r="B124" s="5" t="s">
        <v>42</v>
      </c>
      <c r="C124" s="9"/>
      <c r="D124" s="5"/>
      <c r="E124" s="5"/>
      <c r="F124" s="5"/>
      <c r="G124" s="5"/>
      <c r="H124" s="5">
        <v>976</v>
      </c>
      <c r="I124" s="5"/>
      <c r="J124" s="5">
        <v>1519</v>
      </c>
      <c r="K124" s="5"/>
      <c r="L124" s="5"/>
      <c r="M124" s="11"/>
      <c r="N124" s="5"/>
      <c r="O124" s="11"/>
      <c r="P124" s="5"/>
      <c r="Q124" s="5"/>
      <c r="R124" s="5"/>
      <c r="S124" s="3"/>
    </row>
    <row r="125" spans="1:19" ht="15.75">
      <c r="A125" s="9"/>
      <c r="B125" s="5"/>
      <c r="C125" s="9"/>
      <c r="D125" s="5"/>
      <c r="E125" s="5"/>
      <c r="F125" s="5"/>
      <c r="G125" s="5"/>
      <c r="H125" s="5"/>
      <c r="I125" s="5"/>
      <c r="J125" s="5"/>
      <c r="K125" s="5"/>
      <c r="L125" s="5"/>
      <c r="M125" s="11"/>
      <c r="N125" s="5"/>
      <c r="O125" s="11"/>
      <c r="P125" s="5"/>
      <c r="Q125" s="5"/>
      <c r="R125" s="5"/>
      <c r="S125" s="3"/>
    </row>
    <row r="126" spans="1:19" ht="15.75">
      <c r="A126" s="9"/>
      <c r="B126" s="5"/>
      <c r="C126" s="9"/>
      <c r="D126" s="5"/>
      <c r="E126" s="5"/>
      <c r="F126" s="5"/>
      <c r="G126" s="5"/>
      <c r="H126" s="21">
        <f>H120+H122+H123+H124</f>
        <v>85296</v>
      </c>
      <c r="I126" s="5"/>
      <c r="J126" s="8">
        <f>J120+J122+J123+J124</f>
        <v>83568</v>
      </c>
      <c r="K126" s="5"/>
      <c r="L126" s="5"/>
      <c r="M126" s="11"/>
      <c r="N126" s="5"/>
      <c r="O126" s="11"/>
      <c r="P126" s="5"/>
      <c r="Q126" s="5"/>
      <c r="R126" s="5"/>
      <c r="S126" s="3"/>
    </row>
    <row r="127" spans="1:19" ht="15.75">
      <c r="A127" s="9"/>
      <c r="B127" s="5"/>
      <c r="C127" s="9"/>
      <c r="D127" s="5"/>
      <c r="E127" s="5"/>
      <c r="F127" s="5"/>
      <c r="G127" s="5"/>
      <c r="H127" s="14"/>
      <c r="I127" s="5"/>
      <c r="J127" s="14"/>
      <c r="K127" s="5"/>
      <c r="L127" s="5"/>
      <c r="M127" s="11"/>
      <c r="N127" s="5"/>
      <c r="O127" s="11"/>
      <c r="P127" s="5"/>
      <c r="Q127" s="5"/>
      <c r="R127" s="5"/>
      <c r="S127" s="3"/>
    </row>
    <row r="128" spans="1:19" ht="15.75">
      <c r="A128" s="9">
        <v>12</v>
      </c>
      <c r="B128" s="5" t="s">
        <v>43</v>
      </c>
      <c r="C128" s="9"/>
      <c r="D128" s="5"/>
      <c r="E128" s="5"/>
      <c r="F128" s="5"/>
      <c r="G128" s="5"/>
      <c r="H128" s="5">
        <f>(+H120-H92)/(H115-451)*100</f>
        <v>199.58397254218778</v>
      </c>
      <c r="I128" s="5"/>
      <c r="J128" s="5">
        <f>(+J120-J92)/J115*100</f>
        <v>195.9010491668381</v>
      </c>
      <c r="K128" s="5"/>
      <c r="L128" s="5"/>
      <c r="M128" s="11"/>
      <c r="N128" s="5"/>
      <c r="O128" s="11"/>
      <c r="P128" s="5"/>
      <c r="Q128" s="5"/>
      <c r="R128" s="5"/>
      <c r="S128" s="3"/>
    </row>
    <row r="129" spans="1:19" ht="15.75">
      <c r="A129" s="9"/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11"/>
      <c r="N129" s="5"/>
      <c r="O129" s="11"/>
      <c r="P129" s="5"/>
      <c r="Q129" s="5"/>
      <c r="R129" s="5"/>
      <c r="S129" s="3"/>
    </row>
    <row r="130" spans="1:19" ht="15.75">
      <c r="A130" s="9"/>
      <c r="B130" s="5"/>
      <c r="C130" s="9"/>
      <c r="D130" s="5"/>
      <c r="E130" s="5"/>
      <c r="F130" s="5"/>
      <c r="G130" s="5"/>
      <c r="H130" s="5"/>
      <c r="I130" s="5"/>
      <c r="J130" s="5"/>
      <c r="K130" s="5"/>
      <c r="L130" s="5"/>
      <c r="M130" s="11"/>
      <c r="N130" s="5"/>
      <c r="O130" s="11"/>
      <c r="P130" s="5"/>
      <c r="Q130" s="5"/>
      <c r="R130" s="5"/>
      <c r="S130" s="3"/>
    </row>
    <row r="131" spans="1:19" ht="15.75">
      <c r="A131" s="9"/>
      <c r="B131" s="5"/>
      <c r="C131" s="9"/>
      <c r="D131" s="5"/>
      <c r="E131" s="5"/>
      <c r="F131" s="5"/>
      <c r="G131" s="5"/>
      <c r="H131" s="5"/>
      <c r="I131" s="5"/>
      <c r="J131" s="5"/>
      <c r="K131" s="5"/>
      <c r="L131" s="5"/>
      <c r="M131" s="11"/>
      <c r="N131" s="5"/>
      <c r="O131" s="11"/>
      <c r="P131" s="5"/>
      <c r="Q131" s="5"/>
      <c r="R131" s="5"/>
      <c r="S131" s="3"/>
    </row>
    <row r="132" spans="1:19" ht="12.75" customHeight="1">
      <c r="A132" s="22" t="s">
        <v>9</v>
      </c>
      <c r="B132" s="5"/>
      <c r="C132" s="9"/>
      <c r="D132" s="5"/>
      <c r="E132" s="5"/>
      <c r="F132" s="5"/>
      <c r="G132" s="5"/>
      <c r="Q132" s="5"/>
      <c r="R132" s="5"/>
      <c r="S132" s="3"/>
    </row>
    <row r="133" spans="1:19" ht="15.75">
      <c r="A133" s="9"/>
      <c r="B133" s="5"/>
      <c r="C133" s="9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3"/>
    </row>
    <row r="134" spans="1:19" ht="15.75">
      <c r="A134" s="22">
        <v>1</v>
      </c>
      <c r="B134" s="23" t="s">
        <v>44</v>
      </c>
      <c r="C134" s="9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3"/>
    </row>
    <row r="135" spans="1:19" ht="15.75">
      <c r="A135" s="22"/>
      <c r="B135" s="23"/>
      <c r="C135" s="9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3"/>
    </row>
    <row r="136" spans="1:19" ht="15.75">
      <c r="A136" s="22"/>
      <c r="B136" s="5" t="s">
        <v>232</v>
      </c>
      <c r="C136" s="9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3"/>
    </row>
    <row r="137" spans="1:19" ht="17.25" customHeight="1">
      <c r="A137" s="9"/>
      <c r="B137" s="5" t="s">
        <v>45</v>
      </c>
      <c r="C137" s="9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5"/>
      <c r="Q137" s="5"/>
      <c r="R137" s="5"/>
      <c r="S137" s="3"/>
    </row>
    <row r="138" spans="1:19" ht="15.75">
      <c r="A138" s="9"/>
      <c r="B138" s="5"/>
      <c r="C138" s="9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3"/>
    </row>
    <row r="139" spans="1:19" ht="15.75">
      <c r="A139" s="22">
        <v>2</v>
      </c>
      <c r="B139" s="23" t="s">
        <v>46</v>
      </c>
      <c r="C139" s="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3"/>
    </row>
    <row r="140" spans="1:19" ht="15.75">
      <c r="A140" s="9"/>
      <c r="B140" s="5"/>
      <c r="C140" s="9"/>
      <c r="D140" s="5"/>
      <c r="E140" s="5"/>
      <c r="F140" s="5"/>
      <c r="G140" s="5"/>
      <c r="H140" s="6" t="s">
        <v>212</v>
      </c>
      <c r="I140" s="5"/>
      <c r="J140" s="6" t="s">
        <v>212</v>
      </c>
      <c r="K140" s="5"/>
      <c r="L140" s="5"/>
      <c r="M140" s="6" t="s">
        <v>228</v>
      </c>
      <c r="N140" s="5"/>
      <c r="O140" s="6" t="s">
        <v>228</v>
      </c>
      <c r="P140" s="5"/>
      <c r="Q140" s="5"/>
      <c r="R140" s="5"/>
      <c r="S140" s="3"/>
    </row>
    <row r="141" spans="1:19" ht="15.75">
      <c r="A141" s="9"/>
      <c r="B141" s="5"/>
      <c r="C141" s="9"/>
      <c r="D141" s="5"/>
      <c r="E141" s="5"/>
      <c r="F141" s="5"/>
      <c r="G141" s="5"/>
      <c r="H141" s="6" t="s">
        <v>204</v>
      </c>
      <c r="I141" s="5"/>
      <c r="J141" s="6" t="s">
        <v>204</v>
      </c>
      <c r="K141" s="5"/>
      <c r="L141" s="5"/>
      <c r="M141" s="6" t="s">
        <v>204</v>
      </c>
      <c r="N141" s="5"/>
      <c r="O141" s="6" t="s">
        <v>204</v>
      </c>
      <c r="P141" s="5"/>
      <c r="Q141" s="5"/>
      <c r="R141" s="5"/>
      <c r="S141" s="3"/>
    </row>
    <row r="142" spans="1:19" ht="15.75">
      <c r="A142" s="9"/>
      <c r="B142" s="5"/>
      <c r="C142" s="9"/>
      <c r="D142" s="5"/>
      <c r="E142" s="5"/>
      <c r="F142" s="5"/>
      <c r="G142" s="5"/>
      <c r="H142" s="6" t="s">
        <v>205</v>
      </c>
      <c r="I142" s="6"/>
      <c r="J142" s="6" t="s">
        <v>214</v>
      </c>
      <c r="K142" s="6"/>
      <c r="L142" s="5"/>
      <c r="M142" s="6" t="s">
        <v>205</v>
      </c>
      <c r="N142" s="6"/>
      <c r="O142" s="6" t="s">
        <v>214</v>
      </c>
      <c r="P142" s="6"/>
      <c r="Q142" s="5"/>
      <c r="R142" s="5"/>
      <c r="S142" s="3"/>
    </row>
    <row r="143" spans="1:19" ht="15.75">
      <c r="A143" s="9"/>
      <c r="B143" s="5"/>
      <c r="C143" s="9"/>
      <c r="D143" s="5"/>
      <c r="E143" s="5"/>
      <c r="F143" s="5"/>
      <c r="G143" s="5"/>
      <c r="H143" s="6" t="s">
        <v>211</v>
      </c>
      <c r="I143" s="6"/>
      <c r="J143" s="6" t="s">
        <v>211</v>
      </c>
      <c r="K143" s="6"/>
      <c r="L143" s="5"/>
      <c r="M143" s="6" t="s">
        <v>211</v>
      </c>
      <c r="N143" s="6"/>
      <c r="O143" s="6" t="s">
        <v>211</v>
      </c>
      <c r="P143" s="6"/>
      <c r="Q143" s="5"/>
      <c r="R143" s="5"/>
      <c r="S143" s="3"/>
    </row>
    <row r="144" spans="1:19" ht="15.75">
      <c r="A144" s="9"/>
      <c r="B144" s="5" t="s">
        <v>47</v>
      </c>
      <c r="C144" s="9"/>
      <c r="D144" s="5"/>
      <c r="E144" s="5"/>
      <c r="F144" s="5"/>
      <c r="G144" s="5"/>
      <c r="H144" s="6"/>
      <c r="I144" s="6"/>
      <c r="J144" s="6"/>
      <c r="K144" s="6"/>
      <c r="L144" s="5"/>
      <c r="M144" s="6"/>
      <c r="N144" s="6"/>
      <c r="O144" s="50">
        <v>-554</v>
      </c>
      <c r="P144" s="6"/>
      <c r="Q144" s="5"/>
      <c r="R144" s="5"/>
      <c r="S144" s="3"/>
    </row>
    <row r="145" spans="1:19" ht="15.75">
      <c r="A145" s="9"/>
      <c r="B145" s="5" t="s">
        <v>48</v>
      </c>
      <c r="C145" s="9"/>
      <c r="D145" s="5"/>
      <c r="E145" s="5"/>
      <c r="F145" s="5"/>
      <c r="G145" s="5"/>
      <c r="H145" s="5">
        <v>0</v>
      </c>
      <c r="I145" s="6"/>
      <c r="J145" s="5"/>
      <c r="K145" s="6"/>
      <c r="L145" s="5"/>
      <c r="M145" s="5">
        <v>24</v>
      </c>
      <c r="N145" s="6"/>
      <c r="O145" s="50"/>
      <c r="P145" s="6"/>
      <c r="Q145" s="5"/>
      <c r="R145" s="5"/>
      <c r="S145" s="3"/>
    </row>
    <row r="146" spans="1:19" ht="15.75">
      <c r="A146" s="9"/>
      <c r="B146" s="5" t="s">
        <v>49</v>
      </c>
      <c r="C146" s="9"/>
      <c r="D146" s="5"/>
      <c r="E146" s="5"/>
      <c r="F146" s="5"/>
      <c r="G146" s="5"/>
      <c r="H146" s="5"/>
      <c r="I146" s="6"/>
      <c r="J146" s="5"/>
      <c r="K146" s="6"/>
      <c r="L146" s="5"/>
      <c r="M146" s="5"/>
      <c r="N146" s="6"/>
      <c r="O146" s="50">
        <v>-433</v>
      </c>
      <c r="P146" s="6"/>
      <c r="Q146" s="5"/>
      <c r="R146" s="5"/>
      <c r="S146" s="3"/>
    </row>
    <row r="147" spans="1:19" ht="15.75">
      <c r="A147" s="9"/>
      <c r="B147" s="5"/>
      <c r="C147" s="9"/>
      <c r="D147" s="5"/>
      <c r="E147" s="5"/>
      <c r="F147" s="5"/>
      <c r="G147" s="5"/>
      <c r="H147" s="8">
        <f>SUM(H144:H146)</f>
        <v>0</v>
      </c>
      <c r="I147" s="6"/>
      <c r="J147" s="8"/>
      <c r="K147" s="6"/>
      <c r="L147" s="5"/>
      <c r="M147" s="8">
        <f>SUM(M144:M146)</f>
        <v>24</v>
      </c>
      <c r="N147" s="6"/>
      <c r="O147" s="51">
        <f>SUM(O144:O146)</f>
        <v>-987</v>
      </c>
      <c r="P147" s="6"/>
      <c r="Q147" s="5"/>
      <c r="R147" s="5"/>
      <c r="S147" s="3"/>
    </row>
    <row r="148" spans="1:19" ht="15.75">
      <c r="A148" s="9"/>
      <c r="B148" s="5"/>
      <c r="C148" s="9"/>
      <c r="D148" s="5"/>
      <c r="E148" s="5"/>
      <c r="F148" s="5"/>
      <c r="G148" s="5"/>
      <c r="H148" s="14"/>
      <c r="I148" s="6"/>
      <c r="J148" s="14"/>
      <c r="K148" s="6"/>
      <c r="L148" s="5"/>
      <c r="M148" s="14"/>
      <c r="N148" s="6"/>
      <c r="O148" s="14"/>
      <c r="P148" s="6"/>
      <c r="Q148" s="5"/>
      <c r="R148" s="5"/>
      <c r="S148" s="3"/>
    </row>
    <row r="149" spans="1:19" ht="15.75">
      <c r="A149" s="22">
        <v>3</v>
      </c>
      <c r="B149" s="23" t="s">
        <v>50</v>
      </c>
      <c r="C149" s="9"/>
      <c r="D149" s="5"/>
      <c r="E149" s="5"/>
      <c r="F149" s="5"/>
      <c r="G149" s="5"/>
      <c r="H149" s="5"/>
      <c r="I149" s="11"/>
      <c r="J149" s="5"/>
      <c r="K149" s="11"/>
      <c r="L149" s="5"/>
      <c r="M149" s="5"/>
      <c r="N149" s="11"/>
      <c r="O149" s="5"/>
      <c r="P149" s="11"/>
      <c r="Q149" s="5"/>
      <c r="R149" s="5"/>
      <c r="S149" s="3"/>
    </row>
    <row r="150" spans="1:19" ht="15.75">
      <c r="A150" s="22"/>
      <c r="B150" s="23"/>
      <c r="C150" s="9"/>
      <c r="D150" s="5"/>
      <c r="E150" s="5"/>
      <c r="F150" s="5"/>
      <c r="G150" s="5"/>
      <c r="H150" s="5"/>
      <c r="I150" s="11"/>
      <c r="J150" s="5"/>
      <c r="K150" s="11"/>
      <c r="L150" s="5"/>
      <c r="M150" s="5"/>
      <c r="N150" s="11"/>
      <c r="O150" s="5"/>
      <c r="P150" s="11"/>
      <c r="Q150" s="5"/>
      <c r="R150" s="5"/>
      <c r="S150" s="3"/>
    </row>
    <row r="151" spans="1:19" ht="15.75">
      <c r="A151" s="22"/>
      <c r="B151" s="5" t="s">
        <v>51</v>
      </c>
      <c r="C151" s="9"/>
      <c r="D151" s="5"/>
      <c r="E151" s="5"/>
      <c r="F151" s="5"/>
      <c r="G151" s="5"/>
      <c r="H151" s="5"/>
      <c r="I151" s="11"/>
      <c r="J151" s="5"/>
      <c r="K151" s="11"/>
      <c r="L151" s="5"/>
      <c r="M151" s="5"/>
      <c r="N151" s="11"/>
      <c r="O151" s="5"/>
      <c r="P151" s="11"/>
      <c r="Q151" s="5"/>
      <c r="R151" s="5"/>
      <c r="S151" s="3"/>
    </row>
    <row r="152" spans="1:19" ht="15.75">
      <c r="A152" s="9"/>
      <c r="B152" s="5"/>
      <c r="C152" s="9"/>
      <c r="D152" s="5"/>
      <c r="E152" s="5"/>
      <c r="F152" s="5"/>
      <c r="G152" s="5"/>
      <c r="H152" s="5"/>
      <c r="I152" s="11"/>
      <c r="J152" s="5"/>
      <c r="K152" s="11"/>
      <c r="L152" s="5"/>
      <c r="M152" s="5"/>
      <c r="N152" s="11"/>
      <c r="O152" s="5"/>
      <c r="P152" s="11"/>
      <c r="Q152" s="5"/>
      <c r="R152" s="5"/>
      <c r="S152" s="3"/>
    </row>
    <row r="153" spans="1:19" ht="15.75">
      <c r="A153" s="22">
        <v>4</v>
      </c>
      <c r="B153" s="23" t="s">
        <v>52</v>
      </c>
      <c r="C153" s="9"/>
      <c r="D153" s="5"/>
      <c r="E153" s="5"/>
      <c r="F153" s="5"/>
      <c r="G153" s="5"/>
      <c r="H153" s="5"/>
      <c r="I153" s="11"/>
      <c r="J153" s="5"/>
      <c r="K153" s="11"/>
      <c r="L153" s="5"/>
      <c r="M153" s="5"/>
      <c r="N153" s="11"/>
      <c r="O153" s="5"/>
      <c r="P153" s="11"/>
      <c r="Q153" s="5"/>
      <c r="R153" s="5"/>
      <c r="S153" s="3"/>
    </row>
    <row r="154" spans="1:19" ht="15.75">
      <c r="A154" s="22"/>
      <c r="B154" s="23"/>
      <c r="C154" s="9"/>
      <c r="D154" s="5"/>
      <c r="E154" s="5"/>
      <c r="F154" s="5"/>
      <c r="G154" s="5"/>
      <c r="H154" s="5"/>
      <c r="I154" s="11"/>
      <c r="J154" s="5"/>
      <c r="K154" s="11"/>
      <c r="L154" s="5"/>
      <c r="M154" s="5"/>
      <c r="N154" s="11"/>
      <c r="O154" s="5"/>
      <c r="P154" s="11"/>
      <c r="Q154" s="5"/>
      <c r="R154" s="5"/>
      <c r="S154" s="3"/>
    </row>
    <row r="155" spans="1:19" ht="15.75">
      <c r="A155" s="22"/>
      <c r="B155" s="5" t="s">
        <v>53</v>
      </c>
      <c r="C155" s="9"/>
      <c r="D155" s="5"/>
      <c r="E155" s="5"/>
      <c r="F155" s="5"/>
      <c r="G155" s="5"/>
      <c r="H155" s="6" t="s">
        <v>212</v>
      </c>
      <c r="I155" s="5"/>
      <c r="J155" s="6" t="s">
        <v>212</v>
      </c>
      <c r="K155" s="5"/>
      <c r="L155" s="5"/>
      <c r="M155" s="6" t="s">
        <v>228</v>
      </c>
      <c r="N155" s="5"/>
      <c r="O155" s="6" t="s">
        <v>228</v>
      </c>
      <c r="P155" s="11"/>
      <c r="Q155" s="5"/>
      <c r="R155" s="5"/>
      <c r="S155" s="3"/>
    </row>
    <row r="156" spans="1:19" ht="15.75">
      <c r="A156" s="22"/>
      <c r="B156" s="5"/>
      <c r="C156" s="9"/>
      <c r="D156" s="5"/>
      <c r="E156" s="5"/>
      <c r="F156" s="5"/>
      <c r="G156" s="5"/>
      <c r="H156" s="6" t="s">
        <v>204</v>
      </c>
      <c r="I156" s="5"/>
      <c r="J156" s="6" t="s">
        <v>204</v>
      </c>
      <c r="K156" s="5"/>
      <c r="L156" s="5"/>
      <c r="M156" s="6" t="s">
        <v>204</v>
      </c>
      <c r="N156" s="5"/>
      <c r="O156" s="6" t="s">
        <v>204</v>
      </c>
      <c r="P156" s="11"/>
      <c r="Q156" s="5"/>
      <c r="R156" s="5"/>
      <c r="S156" s="3"/>
    </row>
    <row r="157" spans="1:19" ht="15.75">
      <c r="A157" s="22"/>
      <c r="B157" s="5"/>
      <c r="C157" s="9"/>
      <c r="D157" s="5"/>
      <c r="E157" s="5"/>
      <c r="F157" s="5"/>
      <c r="G157" s="5"/>
      <c r="H157" s="6" t="s">
        <v>205</v>
      </c>
      <c r="I157" s="6"/>
      <c r="J157" s="6" t="s">
        <v>214</v>
      </c>
      <c r="K157" s="6"/>
      <c r="L157" s="5"/>
      <c r="M157" s="6" t="s">
        <v>205</v>
      </c>
      <c r="N157" s="6"/>
      <c r="O157" s="6" t="s">
        <v>214</v>
      </c>
      <c r="P157" s="11"/>
      <c r="Q157" s="5"/>
      <c r="R157" s="5"/>
      <c r="S157" s="3"/>
    </row>
    <row r="158" spans="1:19" ht="15.75">
      <c r="A158" s="9"/>
      <c r="B158" s="5"/>
      <c r="C158" s="9"/>
      <c r="D158" s="5"/>
      <c r="E158" s="5"/>
      <c r="F158" s="5"/>
      <c r="G158" s="5"/>
      <c r="H158" s="6" t="s">
        <v>211</v>
      </c>
      <c r="I158" s="6"/>
      <c r="J158" s="6" t="s">
        <v>211</v>
      </c>
      <c r="K158" s="6"/>
      <c r="L158" s="5"/>
      <c r="M158" s="6" t="s">
        <v>211</v>
      </c>
      <c r="N158" s="6"/>
      <c r="O158" s="6" t="s">
        <v>211</v>
      </c>
      <c r="P158" s="5"/>
      <c r="Q158" s="5"/>
      <c r="R158" s="5"/>
      <c r="S158" s="3"/>
    </row>
    <row r="159" spans="1:19" ht="15.75">
      <c r="A159" s="9"/>
      <c r="B159" s="5" t="s">
        <v>17</v>
      </c>
      <c r="C159" s="9" t="s">
        <v>169</v>
      </c>
      <c r="D159" s="5"/>
      <c r="E159" s="5"/>
      <c r="F159" s="5"/>
      <c r="G159" s="5"/>
      <c r="H159" s="11" t="s">
        <v>207</v>
      </c>
      <c r="I159" s="5"/>
      <c r="J159" s="5"/>
      <c r="K159" s="5"/>
      <c r="L159" s="5"/>
      <c r="M159" s="11" t="s">
        <v>207</v>
      </c>
      <c r="N159" s="5"/>
      <c r="O159" s="11">
        <v>1484</v>
      </c>
      <c r="P159" s="5"/>
      <c r="Q159" s="5"/>
      <c r="R159" s="5"/>
      <c r="S159" s="3"/>
    </row>
    <row r="160" spans="1:19" ht="15.75">
      <c r="A160" s="9"/>
      <c r="B160" s="5" t="s">
        <v>18</v>
      </c>
      <c r="C160" s="9" t="s">
        <v>170</v>
      </c>
      <c r="D160" s="5"/>
      <c r="E160" s="5"/>
      <c r="F160" s="5"/>
      <c r="G160" s="5"/>
      <c r="H160" s="50">
        <v>-543</v>
      </c>
      <c r="I160" s="49"/>
      <c r="J160" s="50"/>
      <c r="K160" s="49"/>
      <c r="L160" s="49"/>
      <c r="M160" s="50">
        <v>-543</v>
      </c>
      <c r="N160" s="49"/>
      <c r="O160" s="50">
        <v>-59</v>
      </c>
      <c r="P160" s="5"/>
      <c r="Q160" s="5"/>
      <c r="R160" s="5"/>
      <c r="S160" s="3"/>
    </row>
    <row r="161" spans="1:19" ht="15.75">
      <c r="A161" s="9"/>
      <c r="B161" s="5" t="s">
        <v>19</v>
      </c>
      <c r="C161" s="9" t="s">
        <v>171</v>
      </c>
      <c r="D161" s="5"/>
      <c r="E161" s="5"/>
      <c r="F161" s="5"/>
      <c r="G161" s="5"/>
      <c r="H161" s="50" t="s">
        <v>207</v>
      </c>
      <c r="I161" s="49"/>
      <c r="J161" s="49"/>
      <c r="K161" s="49"/>
      <c r="L161" s="49"/>
      <c r="M161" s="50" t="s">
        <v>207</v>
      </c>
      <c r="N161" s="49"/>
      <c r="O161" s="50">
        <v>9</v>
      </c>
      <c r="P161" s="5"/>
      <c r="Q161" s="5"/>
      <c r="R161" s="5"/>
      <c r="S161" s="3"/>
    </row>
    <row r="162" spans="1:19" ht="15.75">
      <c r="A162" s="9"/>
      <c r="B162" s="5" t="s">
        <v>20</v>
      </c>
      <c r="C162" s="9" t="s">
        <v>172</v>
      </c>
      <c r="D162" s="5"/>
      <c r="E162" s="5"/>
      <c r="F162" s="5"/>
      <c r="G162" s="5"/>
      <c r="H162" s="50">
        <v>70</v>
      </c>
      <c r="I162" s="49"/>
      <c r="J162" s="50"/>
      <c r="K162" s="49"/>
      <c r="L162" s="49"/>
      <c r="M162" s="50">
        <v>73</v>
      </c>
      <c r="N162" s="49"/>
      <c r="O162" s="50">
        <v>-76</v>
      </c>
      <c r="P162" s="5"/>
      <c r="Q162" s="5"/>
      <c r="R162" s="5"/>
      <c r="S162" s="3"/>
    </row>
    <row r="163" spans="1:18" ht="15.75">
      <c r="A163" s="9"/>
      <c r="B163" s="5"/>
      <c r="C163" s="9"/>
      <c r="D163" s="5"/>
      <c r="E163" s="5"/>
      <c r="F163" s="5"/>
      <c r="G163" s="5"/>
      <c r="H163" s="52">
        <f>SUM(H159:H162)</f>
        <v>-473</v>
      </c>
      <c r="I163" s="49"/>
      <c r="J163" s="52"/>
      <c r="K163" s="49"/>
      <c r="L163" s="49"/>
      <c r="M163" s="51">
        <f>SUM(M159:M162)</f>
        <v>-470</v>
      </c>
      <c r="N163" s="49"/>
      <c r="O163" s="51">
        <f>SUM(O159:O162)</f>
        <v>1358</v>
      </c>
      <c r="P163" s="5"/>
      <c r="Q163" s="5"/>
      <c r="R163" s="12"/>
    </row>
    <row r="164" spans="1:18" ht="15.75" customHeight="1">
      <c r="A164" s="9"/>
      <c r="B164" s="5"/>
      <c r="C164" s="9"/>
      <c r="D164" s="5"/>
      <c r="E164" s="5"/>
      <c r="F164" s="5"/>
      <c r="G164" s="5"/>
      <c r="H164" s="14"/>
      <c r="I164" s="5"/>
      <c r="J164" s="14"/>
      <c r="K164" s="5"/>
      <c r="L164" s="5"/>
      <c r="M164" s="14"/>
      <c r="N164" s="5"/>
      <c r="O164" s="14"/>
      <c r="P164" s="5"/>
      <c r="Q164" s="5"/>
      <c r="R164" s="12"/>
    </row>
    <row r="165" spans="1:19" ht="15.75" customHeight="1">
      <c r="A165" s="13"/>
      <c r="B165" s="5" t="s">
        <v>54</v>
      </c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5"/>
      <c r="S165" s="3"/>
    </row>
    <row r="166" spans="1:19" ht="15.75" customHeight="1">
      <c r="A166" s="13"/>
      <c r="B166" s="5" t="s">
        <v>55</v>
      </c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5"/>
      <c r="S166" s="3"/>
    </row>
    <row r="167" spans="1:19" ht="15.75" customHeight="1">
      <c r="A167" s="13"/>
      <c r="B167" s="5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5"/>
      <c r="S167" s="3"/>
    </row>
    <row r="168" spans="1:19" ht="15.75" customHeight="1">
      <c r="A168" s="25">
        <v>5</v>
      </c>
      <c r="B168" s="23" t="s">
        <v>56</v>
      </c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5"/>
      <c r="S168" s="3"/>
    </row>
    <row r="169" spans="1:19" ht="15.75" customHeight="1">
      <c r="A169" s="13"/>
      <c r="B169" s="5" t="s">
        <v>57</v>
      </c>
      <c r="C169" s="13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12"/>
      <c r="Q169" s="12"/>
      <c r="R169" s="5"/>
      <c r="S169" s="3"/>
    </row>
    <row r="170" spans="1:19" ht="15.75" customHeight="1">
      <c r="A170" s="13"/>
      <c r="B170" s="5"/>
      <c r="C170" s="13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12"/>
      <c r="Q170" s="12"/>
      <c r="R170" s="5"/>
      <c r="S170" s="3"/>
    </row>
    <row r="171" spans="1:19" ht="15.75" customHeight="1">
      <c r="A171" s="25">
        <v>6</v>
      </c>
      <c r="B171" s="23" t="s">
        <v>58</v>
      </c>
      <c r="C171" s="13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12"/>
      <c r="Q171" s="12"/>
      <c r="R171" s="5"/>
      <c r="S171" s="3"/>
    </row>
    <row r="172" spans="1:19" ht="15.75" customHeight="1">
      <c r="A172" s="9"/>
      <c r="B172" s="5" t="s">
        <v>59</v>
      </c>
      <c r="C172" s="9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5"/>
      <c r="Q172" s="5"/>
      <c r="R172" s="5"/>
      <c r="S172" s="3"/>
    </row>
    <row r="173" spans="1:19" ht="15.75" customHeight="1">
      <c r="A173" s="9"/>
      <c r="B173" s="5" t="s">
        <v>60</v>
      </c>
      <c r="C173" s="9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5"/>
      <c r="Q173" s="5"/>
      <c r="R173" s="5"/>
      <c r="S173" s="3"/>
    </row>
    <row r="174" spans="1:19" ht="15.75" customHeight="1">
      <c r="A174" s="9"/>
      <c r="B174" s="5"/>
      <c r="C174" s="9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5"/>
      <c r="Q174" s="5"/>
      <c r="R174" s="5"/>
      <c r="S174" s="3"/>
    </row>
    <row r="175" spans="1:19" ht="15.75" customHeight="1">
      <c r="A175" s="22">
        <v>7</v>
      </c>
      <c r="B175" s="23" t="s">
        <v>61</v>
      </c>
      <c r="C175" s="9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5"/>
      <c r="Q175" s="5"/>
      <c r="R175" s="5"/>
      <c r="S175" s="3"/>
    </row>
    <row r="176" spans="1:19" ht="15.75" customHeight="1">
      <c r="A176" s="9"/>
      <c r="B176" s="5"/>
      <c r="C176" s="9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3"/>
    </row>
    <row r="177" spans="1:19" ht="15.75" customHeight="1">
      <c r="A177" s="9"/>
      <c r="B177" s="5" t="s">
        <v>62</v>
      </c>
      <c r="C177" s="9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3"/>
    </row>
    <row r="178" spans="1:19" ht="15.75" customHeight="1">
      <c r="A178" s="9"/>
      <c r="B178" s="5"/>
      <c r="C178" s="9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3"/>
    </row>
    <row r="179" spans="1:19" ht="15.75" customHeight="1">
      <c r="A179" s="9"/>
      <c r="B179" s="5" t="s">
        <v>17</v>
      </c>
      <c r="C179" s="33"/>
      <c r="D179" s="8"/>
      <c r="E179" s="8"/>
      <c r="F179" s="8"/>
      <c r="G179" s="8"/>
      <c r="H179" s="8"/>
      <c r="I179" s="8"/>
      <c r="J179" s="27" t="s">
        <v>211</v>
      </c>
      <c r="K179" s="19"/>
      <c r="L179" s="5"/>
      <c r="M179" s="5"/>
      <c r="N179" s="5"/>
      <c r="O179" s="5"/>
      <c r="P179" s="5"/>
      <c r="Q179" s="5"/>
      <c r="R179" s="5"/>
      <c r="S179" s="3"/>
    </row>
    <row r="180" spans="1:19" ht="15.75" customHeight="1">
      <c r="A180" s="9"/>
      <c r="B180" s="5"/>
      <c r="C180" s="33" t="s">
        <v>173</v>
      </c>
      <c r="D180" s="8"/>
      <c r="E180" s="8"/>
      <c r="F180" s="8"/>
      <c r="G180" s="8"/>
      <c r="H180" s="8"/>
      <c r="I180" s="8"/>
      <c r="J180" s="27">
        <v>1165</v>
      </c>
      <c r="K180" s="19"/>
      <c r="L180" s="5"/>
      <c r="M180" s="5"/>
      <c r="N180" s="5"/>
      <c r="O180" s="5"/>
      <c r="P180" s="5"/>
      <c r="Q180" s="5"/>
      <c r="R180" s="5"/>
      <c r="S180" s="3"/>
    </row>
    <row r="181" spans="1:19" ht="15.75" customHeight="1">
      <c r="A181" s="9"/>
      <c r="B181" s="5"/>
      <c r="C181" s="33" t="s">
        <v>174</v>
      </c>
      <c r="D181" s="8"/>
      <c r="E181" s="8"/>
      <c r="F181" s="8"/>
      <c r="G181" s="8"/>
      <c r="H181" s="8"/>
      <c r="I181" s="8"/>
      <c r="J181" s="27" t="s">
        <v>219</v>
      </c>
      <c r="K181" s="19"/>
      <c r="L181" s="5"/>
      <c r="M181" s="5"/>
      <c r="N181" s="5"/>
      <c r="O181" s="5"/>
      <c r="P181" s="5"/>
      <c r="Q181" s="5"/>
      <c r="R181" s="5"/>
      <c r="S181" s="3"/>
    </row>
    <row r="182" spans="1:19" ht="15.75" customHeight="1">
      <c r="A182" s="9"/>
      <c r="B182" s="5"/>
      <c r="C182" s="33" t="s">
        <v>175</v>
      </c>
      <c r="D182" s="8"/>
      <c r="E182" s="8"/>
      <c r="F182" s="8"/>
      <c r="G182" s="8"/>
      <c r="H182" s="8"/>
      <c r="I182" s="8"/>
      <c r="J182" s="27" t="s">
        <v>220</v>
      </c>
      <c r="K182" s="19"/>
      <c r="L182" s="5"/>
      <c r="M182" s="5"/>
      <c r="N182" s="5"/>
      <c r="O182" s="5"/>
      <c r="P182" s="5"/>
      <c r="Q182" s="5"/>
      <c r="R182" s="5"/>
      <c r="S182" s="3"/>
    </row>
    <row r="183" spans="1:19" ht="15.75" customHeight="1">
      <c r="A183" s="9"/>
      <c r="B183" s="5"/>
      <c r="C183" s="34"/>
      <c r="D183" s="8"/>
      <c r="E183" s="8"/>
      <c r="F183" s="8"/>
      <c r="G183" s="8"/>
      <c r="H183" s="8"/>
      <c r="I183" s="8"/>
      <c r="J183" s="8"/>
      <c r="K183" s="5"/>
      <c r="L183" s="5"/>
      <c r="M183" s="5"/>
      <c r="N183" s="5"/>
      <c r="O183" s="5"/>
      <c r="P183" s="5"/>
      <c r="Q183" s="5"/>
      <c r="R183" s="5"/>
      <c r="S183" s="3"/>
    </row>
    <row r="184" spans="1:19" ht="15.75" customHeight="1">
      <c r="A184" s="9"/>
      <c r="B184" s="5" t="s">
        <v>63</v>
      </c>
      <c r="C184" s="9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3"/>
    </row>
    <row r="185" spans="1:19" ht="15.75" customHeight="1">
      <c r="A185" s="9"/>
      <c r="B185" s="5"/>
      <c r="C185" s="9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3"/>
    </row>
    <row r="186" spans="1:19" ht="15.75" customHeight="1">
      <c r="A186" s="9"/>
      <c r="B186" s="5" t="s">
        <v>18</v>
      </c>
      <c r="C186" s="33"/>
      <c r="D186" s="8"/>
      <c r="E186" s="8"/>
      <c r="F186" s="8"/>
      <c r="G186" s="8"/>
      <c r="H186" s="8"/>
      <c r="I186" s="8"/>
      <c r="J186" s="27" t="s">
        <v>211</v>
      </c>
      <c r="K186" s="19"/>
      <c r="L186" s="5"/>
      <c r="M186" s="5"/>
      <c r="N186" s="5"/>
      <c r="O186" s="5"/>
      <c r="P186" s="5"/>
      <c r="Q186" s="5"/>
      <c r="R186" s="5"/>
      <c r="S186" s="3"/>
    </row>
    <row r="187" spans="1:19" ht="15.75" customHeight="1">
      <c r="A187" s="9"/>
      <c r="B187" s="5"/>
      <c r="C187" s="33" t="s">
        <v>176</v>
      </c>
      <c r="D187" s="8"/>
      <c r="E187" s="8"/>
      <c r="F187" s="8"/>
      <c r="G187" s="8"/>
      <c r="H187" s="8"/>
      <c r="I187" s="8"/>
      <c r="J187" s="27">
        <v>1179</v>
      </c>
      <c r="K187" s="19"/>
      <c r="L187" s="5"/>
      <c r="M187" s="5"/>
      <c r="N187" s="5"/>
      <c r="O187" s="5"/>
      <c r="P187" s="5"/>
      <c r="Q187" s="5"/>
      <c r="R187" s="5"/>
      <c r="S187" s="3"/>
    </row>
    <row r="188" spans="1:19" ht="15.75" customHeight="1">
      <c r="A188" s="9"/>
      <c r="B188" s="5"/>
      <c r="C188" s="33" t="s">
        <v>177</v>
      </c>
      <c r="D188" s="8"/>
      <c r="E188" s="8"/>
      <c r="F188" s="8"/>
      <c r="G188" s="8"/>
      <c r="H188" s="8"/>
      <c r="I188" s="8"/>
      <c r="J188" s="27">
        <v>1179</v>
      </c>
      <c r="K188" s="19"/>
      <c r="L188" s="5"/>
      <c r="M188" s="5"/>
      <c r="N188" s="5"/>
      <c r="O188" s="5"/>
      <c r="P188" s="5"/>
      <c r="Q188" s="5"/>
      <c r="R188" s="5"/>
      <c r="S188" s="3"/>
    </row>
    <row r="189" spans="1:19" ht="15.75" customHeight="1">
      <c r="A189" s="9"/>
      <c r="B189" s="5"/>
      <c r="C189" s="38" t="s">
        <v>178</v>
      </c>
      <c r="D189" s="39"/>
      <c r="E189" s="39"/>
      <c r="F189" s="39"/>
      <c r="G189" s="39"/>
      <c r="H189" s="39"/>
      <c r="I189" s="39"/>
      <c r="J189" s="40">
        <v>1226</v>
      </c>
      <c r="K189" s="36"/>
      <c r="L189" s="5"/>
      <c r="M189" s="5"/>
      <c r="N189" s="5"/>
      <c r="O189" s="5"/>
      <c r="P189" s="5"/>
      <c r="Q189" s="5"/>
      <c r="R189" s="5"/>
      <c r="S189" s="3"/>
    </row>
    <row r="190" spans="1:19" ht="15.75" customHeight="1" hidden="1">
      <c r="A190" s="9"/>
      <c r="B190" s="5"/>
      <c r="C190" s="37"/>
      <c r="D190" s="36"/>
      <c r="E190" s="36"/>
      <c r="F190" s="36"/>
      <c r="G190" s="36"/>
      <c r="H190" s="36"/>
      <c r="I190" s="36"/>
      <c r="J190" s="36"/>
      <c r="K190" s="5"/>
      <c r="L190" s="5"/>
      <c r="M190" s="5"/>
      <c r="N190" s="5"/>
      <c r="O190" s="5"/>
      <c r="P190" s="5"/>
      <c r="Q190" s="5"/>
      <c r="R190" s="5"/>
      <c r="S190" s="3"/>
    </row>
    <row r="191" spans="1:19" ht="15.75" customHeight="1" hidden="1">
      <c r="A191" s="9"/>
      <c r="B191" s="5"/>
      <c r="C191" s="9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3"/>
    </row>
    <row r="192" spans="1:19" ht="15.75" customHeight="1">
      <c r="A192" s="9"/>
      <c r="B192" s="5"/>
      <c r="C192" s="9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3"/>
    </row>
    <row r="193" spans="1:19" ht="15.75" customHeight="1">
      <c r="A193" s="22">
        <v>8</v>
      </c>
      <c r="B193" s="23" t="s">
        <v>64</v>
      </c>
      <c r="C193" s="9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3"/>
    </row>
    <row r="194" spans="1:19" ht="15.75" customHeight="1">
      <c r="A194" s="9"/>
      <c r="B194" s="5" t="s">
        <v>65</v>
      </c>
      <c r="C194" s="9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3"/>
    </row>
    <row r="195" spans="1:19" ht="15.75" customHeight="1">
      <c r="A195" s="9"/>
      <c r="B195" s="5"/>
      <c r="C195" s="9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3"/>
    </row>
    <row r="196" spans="1:19" ht="15.75" customHeight="1">
      <c r="A196" s="9"/>
      <c r="B196" s="23" t="s">
        <v>66</v>
      </c>
      <c r="C196" s="9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5"/>
      <c r="Q196" s="5"/>
      <c r="R196" s="5"/>
      <c r="S196" s="3"/>
    </row>
    <row r="197" spans="1:19" ht="15.75" customHeight="1">
      <c r="A197" s="9"/>
      <c r="B197" s="5" t="s">
        <v>67</v>
      </c>
      <c r="C197" s="9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5"/>
      <c r="Q197" s="5"/>
      <c r="R197" s="5"/>
      <c r="S197" s="3"/>
    </row>
    <row r="198" spans="1:19" ht="15.75" customHeight="1">
      <c r="A198" s="9"/>
      <c r="B198" s="5" t="s">
        <v>68</v>
      </c>
      <c r="C198" s="9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5"/>
      <c r="Q198" s="5"/>
      <c r="R198" s="5"/>
      <c r="S198" s="3"/>
    </row>
    <row r="199" spans="1:19" ht="15.75" customHeight="1">
      <c r="A199" s="9"/>
      <c r="B199" s="5" t="s">
        <v>69</v>
      </c>
      <c r="C199" s="9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5"/>
      <c r="Q199" s="5"/>
      <c r="R199" s="5"/>
      <c r="S199" s="3"/>
    </row>
    <row r="200" spans="1:19" ht="15.75" customHeight="1">
      <c r="A200" s="9"/>
      <c r="B200" s="23" t="s">
        <v>70</v>
      </c>
      <c r="C200" s="9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5"/>
      <c r="Q200" s="5"/>
      <c r="R200" s="5"/>
      <c r="S200" s="3"/>
    </row>
    <row r="201" spans="1:19" ht="15.75" customHeight="1">
      <c r="A201" s="9"/>
      <c r="B201" s="5" t="s">
        <v>71</v>
      </c>
      <c r="C201" s="9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5"/>
      <c r="Q201" s="5"/>
      <c r="R201" s="5"/>
      <c r="S201" s="3"/>
    </row>
    <row r="202" spans="1:19" ht="15.75" customHeight="1">
      <c r="A202" s="9"/>
      <c r="B202" s="5" t="s">
        <v>72</v>
      </c>
      <c r="C202" s="9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5"/>
      <c r="Q202" s="5"/>
      <c r="R202" s="5"/>
      <c r="S202" s="3"/>
    </row>
    <row r="203" spans="1:19" ht="15.75" customHeight="1">
      <c r="A203" s="9"/>
      <c r="B203" s="5"/>
      <c r="C203" s="9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5"/>
      <c r="Q203" s="5"/>
      <c r="R203" s="5"/>
      <c r="S203" s="3"/>
    </row>
    <row r="204" spans="1:19" ht="15.75" customHeight="1">
      <c r="A204" s="22">
        <v>9</v>
      </c>
      <c r="B204" s="23" t="s">
        <v>73</v>
      </c>
      <c r="C204" s="9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5"/>
      <c r="Q204" s="5"/>
      <c r="R204" s="5"/>
      <c r="S204" s="3"/>
    </row>
    <row r="205" spans="1:19" ht="15.75" customHeight="1">
      <c r="A205" s="22"/>
      <c r="B205" s="5" t="s">
        <v>74</v>
      </c>
      <c r="C205" s="9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5"/>
      <c r="Q205" s="5"/>
      <c r="R205" s="5"/>
      <c r="S205" s="3"/>
    </row>
    <row r="206" spans="1:19" ht="15.75" customHeight="1">
      <c r="A206" s="9"/>
      <c r="B206" s="5"/>
      <c r="C206" s="9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5"/>
      <c r="Q206" s="5"/>
      <c r="R206" s="5"/>
      <c r="S206" s="3"/>
    </row>
    <row r="207" spans="1:19" ht="15.75" customHeight="1">
      <c r="A207" s="22">
        <v>10</v>
      </c>
      <c r="B207" s="23" t="s">
        <v>75</v>
      </c>
      <c r="C207" s="9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5"/>
      <c r="Q207" s="5"/>
      <c r="R207" s="5"/>
      <c r="S207" s="3"/>
    </row>
    <row r="208" spans="1:19" ht="15.75" customHeight="1">
      <c r="A208" s="9"/>
      <c r="B208" s="5" t="s">
        <v>76</v>
      </c>
      <c r="C208" s="9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5"/>
      <c r="Q208" s="5"/>
      <c r="R208" s="5"/>
      <c r="S208" s="3"/>
    </row>
    <row r="209" spans="1:19" ht="15.75" customHeight="1">
      <c r="A209" s="9"/>
      <c r="B209" s="5" t="s">
        <v>77</v>
      </c>
      <c r="C209" s="9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5"/>
      <c r="Q209" s="5"/>
      <c r="R209" s="5"/>
      <c r="S209" s="3"/>
    </row>
    <row r="210" spans="1:19" ht="15.75" customHeight="1">
      <c r="A210" s="9"/>
      <c r="B210" s="5"/>
      <c r="C210" s="9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5"/>
      <c r="Q210" s="5"/>
      <c r="R210" s="5"/>
      <c r="S210" s="3"/>
    </row>
    <row r="211" spans="1:19" ht="15.75" customHeight="1">
      <c r="A211" s="22">
        <v>11</v>
      </c>
      <c r="B211" s="23" t="s">
        <v>78</v>
      </c>
      <c r="C211" s="9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5"/>
      <c r="Q211" s="5"/>
      <c r="R211" s="5"/>
      <c r="S211" s="3"/>
    </row>
    <row r="212" spans="1:19" ht="15.75" customHeight="1">
      <c r="A212" s="9"/>
      <c r="B212" s="5" t="s">
        <v>79</v>
      </c>
      <c r="C212" s="9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5"/>
      <c r="Q212" s="5"/>
      <c r="R212" s="5"/>
      <c r="S212" s="3"/>
    </row>
    <row r="213" spans="1:19" ht="15.75" customHeight="1">
      <c r="A213" s="9"/>
      <c r="B213" s="5" t="s">
        <v>80</v>
      </c>
      <c r="C213" s="9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5"/>
      <c r="Q213" s="5"/>
      <c r="R213" s="5"/>
      <c r="S213" s="3"/>
    </row>
    <row r="214" spans="1:19" ht="15.75" customHeight="1">
      <c r="A214" s="9"/>
      <c r="B214" s="5"/>
      <c r="C214" s="9" t="s">
        <v>179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5"/>
      <c r="Q214" s="5"/>
      <c r="R214" s="5"/>
      <c r="S214" s="3"/>
    </row>
    <row r="215" spans="1:19" ht="15.75" customHeight="1">
      <c r="A215" s="9"/>
      <c r="C215" s="9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3"/>
    </row>
    <row r="216" spans="1:19" ht="15.75" customHeight="1">
      <c r="A216" s="9"/>
      <c r="B216" s="28" t="s">
        <v>18</v>
      </c>
      <c r="C216" s="9" t="s">
        <v>180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3"/>
    </row>
    <row r="217" spans="1:19" ht="15.75" customHeight="1">
      <c r="A217" s="9"/>
      <c r="B217" s="28"/>
      <c r="C217" s="9" t="s">
        <v>181</v>
      </c>
      <c r="D217" s="5"/>
      <c r="E217" s="5"/>
      <c r="F217" s="5"/>
      <c r="G217" s="5"/>
      <c r="H217" s="5"/>
      <c r="I217" s="5"/>
      <c r="J217" s="5"/>
      <c r="K217" s="5"/>
      <c r="L217" s="5"/>
      <c r="M217" s="5">
        <v>451000</v>
      </c>
      <c r="N217" s="5"/>
      <c r="O217" s="5"/>
      <c r="P217" s="5"/>
      <c r="Q217" s="5"/>
      <c r="R217" s="5"/>
      <c r="S217" s="3"/>
    </row>
    <row r="218" spans="1:19" ht="15.75" customHeight="1">
      <c r="A218" s="9"/>
      <c r="B218" s="28"/>
      <c r="C218" s="9" t="s">
        <v>182</v>
      </c>
      <c r="D218" s="5"/>
      <c r="E218" s="5"/>
      <c r="F218" s="5"/>
      <c r="G218" s="5"/>
      <c r="H218" s="5"/>
      <c r="I218" s="5"/>
      <c r="J218" s="5"/>
      <c r="K218" s="5"/>
      <c r="L218" s="5" t="s">
        <v>225</v>
      </c>
      <c r="M218" s="16">
        <v>1045213.62</v>
      </c>
      <c r="N218" s="5"/>
      <c r="O218" s="5"/>
      <c r="P218" s="5"/>
      <c r="Q218" s="5"/>
      <c r="R218" s="5"/>
      <c r="S218" s="3"/>
    </row>
    <row r="219" spans="1:19" ht="15.75" customHeight="1">
      <c r="A219" s="9"/>
      <c r="B219" s="28"/>
      <c r="C219" s="9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3"/>
    </row>
    <row r="220" spans="1:19" ht="15.75" customHeight="1">
      <c r="A220" s="9"/>
      <c r="C220" s="9" t="s">
        <v>183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3"/>
    </row>
    <row r="221" spans="1:19" ht="15.75" customHeight="1">
      <c r="A221" s="9"/>
      <c r="B221" s="5"/>
      <c r="C221" s="9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3"/>
    </row>
    <row r="222" spans="1:19" ht="15.75" customHeight="1">
      <c r="A222" s="22">
        <v>12</v>
      </c>
      <c r="B222" s="23" t="s">
        <v>81</v>
      </c>
      <c r="C222" s="9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3"/>
    </row>
    <row r="223" spans="1:19" ht="15.75" customHeight="1">
      <c r="A223" s="9"/>
      <c r="B223" s="5"/>
      <c r="C223" s="9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3"/>
    </row>
    <row r="224" spans="1:19" ht="15.75" customHeight="1">
      <c r="A224" s="9"/>
      <c r="B224" s="5" t="s">
        <v>82</v>
      </c>
      <c r="C224" s="9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3"/>
    </row>
    <row r="225" spans="1:19" ht="15.75" customHeight="1">
      <c r="A225" s="9"/>
      <c r="B225" s="5"/>
      <c r="C225" s="9" t="s">
        <v>184</v>
      </c>
      <c r="D225" s="5"/>
      <c r="E225" s="5"/>
      <c r="F225" s="5"/>
      <c r="G225" s="5"/>
      <c r="H225" s="5"/>
      <c r="I225" s="5"/>
      <c r="J225" s="5">
        <v>4329</v>
      </c>
      <c r="K225" s="5"/>
      <c r="L225" s="5"/>
      <c r="M225" s="5"/>
      <c r="N225" s="5"/>
      <c r="O225" s="5"/>
      <c r="P225" s="5"/>
      <c r="Q225" s="5"/>
      <c r="R225" s="5"/>
      <c r="S225" s="3"/>
    </row>
    <row r="226" spans="1:19" ht="15.75" customHeight="1">
      <c r="A226" s="9"/>
      <c r="B226" s="5"/>
      <c r="C226" s="9" t="s">
        <v>185</v>
      </c>
      <c r="D226" s="5"/>
      <c r="E226" s="5"/>
      <c r="F226" s="5"/>
      <c r="G226" s="5"/>
      <c r="H226" s="5"/>
      <c r="I226" s="5"/>
      <c r="J226" s="5">
        <v>12581</v>
      </c>
      <c r="K226" s="5"/>
      <c r="L226" s="5"/>
      <c r="M226" s="5"/>
      <c r="N226" s="5"/>
      <c r="O226" s="5"/>
      <c r="P226" s="5"/>
      <c r="Q226" s="5"/>
      <c r="R226" s="5"/>
      <c r="S226" s="3"/>
    </row>
    <row r="227" spans="1:19" ht="15.75" customHeight="1">
      <c r="A227" s="9"/>
      <c r="B227" s="5"/>
      <c r="C227" s="9" t="s">
        <v>186</v>
      </c>
      <c r="D227" s="5"/>
      <c r="E227" s="5"/>
      <c r="F227" s="5"/>
      <c r="G227" s="5"/>
      <c r="H227" s="5"/>
      <c r="I227" s="5"/>
      <c r="J227" s="5">
        <v>3873</v>
      </c>
      <c r="K227" s="5"/>
      <c r="L227" s="5"/>
      <c r="M227" s="5"/>
      <c r="N227" s="5"/>
      <c r="O227" s="5"/>
      <c r="P227" s="5"/>
      <c r="Q227" s="5"/>
      <c r="R227" s="5"/>
      <c r="S227" s="3"/>
    </row>
    <row r="228" spans="1:19" ht="15.75" customHeight="1" hidden="1">
      <c r="A228" s="9"/>
      <c r="B228" s="5"/>
      <c r="C228" s="9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3"/>
    </row>
    <row r="229" spans="1:19" ht="15.75" customHeight="1">
      <c r="A229" s="9"/>
      <c r="B229" s="5"/>
      <c r="C229" s="9" t="s">
        <v>187</v>
      </c>
      <c r="D229" s="5"/>
      <c r="E229" s="5"/>
      <c r="F229" s="5"/>
      <c r="G229" s="5"/>
      <c r="H229" s="5"/>
      <c r="I229" s="5"/>
      <c r="J229" s="5">
        <v>876</v>
      </c>
      <c r="K229" s="5"/>
      <c r="L229" s="5"/>
      <c r="M229" s="5"/>
      <c r="N229" s="5"/>
      <c r="O229" s="5"/>
      <c r="P229" s="5"/>
      <c r="Q229" s="5"/>
      <c r="R229" s="5"/>
      <c r="S229" s="3"/>
    </row>
    <row r="230" spans="1:19" ht="15.75" customHeight="1">
      <c r="A230" s="9"/>
      <c r="B230" s="5"/>
      <c r="C230" s="9" t="s">
        <v>188</v>
      </c>
      <c r="D230" s="5"/>
      <c r="E230" s="5"/>
      <c r="F230" s="5"/>
      <c r="G230" s="5"/>
      <c r="H230" s="5"/>
      <c r="I230" s="5"/>
      <c r="J230" s="5">
        <v>979</v>
      </c>
      <c r="K230" s="5"/>
      <c r="L230" s="5"/>
      <c r="M230" s="5"/>
      <c r="N230" s="5"/>
      <c r="O230" s="5"/>
      <c r="P230" s="5"/>
      <c r="Q230" s="5"/>
      <c r="R230" s="5"/>
      <c r="S230" s="3"/>
    </row>
    <row r="231" spans="1:19" ht="15.75" customHeight="1">
      <c r="A231" s="9"/>
      <c r="B231" s="5"/>
      <c r="C231" s="9" t="s">
        <v>189</v>
      </c>
      <c r="D231" s="5"/>
      <c r="E231" s="5"/>
      <c r="F231" s="5"/>
      <c r="G231" s="5"/>
      <c r="H231" s="5"/>
      <c r="I231" s="5"/>
      <c r="J231" s="5">
        <f>1609+33</f>
        <v>1642</v>
      </c>
      <c r="K231" s="5"/>
      <c r="L231" s="5"/>
      <c r="M231" s="5"/>
      <c r="N231" s="5"/>
      <c r="O231" s="5"/>
      <c r="P231" s="5"/>
      <c r="Q231" s="5"/>
      <c r="R231" s="5"/>
      <c r="S231" s="3"/>
    </row>
    <row r="232" spans="1:19" ht="15.75" customHeight="1">
      <c r="A232" s="9"/>
      <c r="B232" s="5"/>
      <c r="C232" s="9"/>
      <c r="D232" s="5"/>
      <c r="E232" s="5"/>
      <c r="F232" s="5"/>
      <c r="G232" s="5"/>
      <c r="H232" s="5"/>
      <c r="I232" s="5"/>
      <c r="J232" s="8">
        <f>SUM(J225:J231)</f>
        <v>24280</v>
      </c>
      <c r="K232" s="5"/>
      <c r="L232" s="5"/>
      <c r="M232" s="5"/>
      <c r="N232" s="5"/>
      <c r="O232" s="5"/>
      <c r="P232" s="5"/>
      <c r="Q232" s="5"/>
      <c r="R232" s="5"/>
      <c r="S232" s="3"/>
    </row>
    <row r="233" spans="1:19" ht="15.75" customHeight="1">
      <c r="A233" s="9"/>
      <c r="B233" s="5"/>
      <c r="C233" s="9"/>
      <c r="D233" s="5"/>
      <c r="E233" s="5"/>
      <c r="F233" s="5"/>
      <c r="G233" s="5"/>
      <c r="H233" s="5"/>
      <c r="I233" s="5"/>
      <c r="J233" s="14"/>
      <c r="K233" s="5"/>
      <c r="L233" s="5"/>
      <c r="M233" s="5"/>
      <c r="N233" s="5"/>
      <c r="O233" s="5"/>
      <c r="P233" s="5"/>
      <c r="Q233" s="5"/>
      <c r="R233" s="5"/>
      <c r="S233" s="3"/>
    </row>
    <row r="234" spans="1:19" ht="15.75" customHeight="1">
      <c r="A234" s="9"/>
      <c r="B234" s="5"/>
      <c r="C234" s="9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3"/>
    </row>
    <row r="235" spans="1:19" ht="15.75" customHeight="1">
      <c r="A235" s="9"/>
      <c r="B235" s="5"/>
      <c r="C235" s="9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3"/>
    </row>
    <row r="236" spans="1:19" ht="15.75" customHeight="1">
      <c r="A236" s="9"/>
      <c r="B236" s="5" t="s">
        <v>83</v>
      </c>
      <c r="C236" s="9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3"/>
    </row>
    <row r="237" spans="1:19" ht="15.75" customHeight="1">
      <c r="A237" s="9"/>
      <c r="B237" s="5"/>
      <c r="C237" s="9" t="s">
        <v>190</v>
      </c>
      <c r="D237" s="5"/>
      <c r="E237" s="5"/>
      <c r="F237" s="5"/>
      <c r="G237" s="5"/>
      <c r="H237" s="5"/>
      <c r="I237" s="5"/>
      <c r="J237" s="5">
        <v>3626</v>
      </c>
      <c r="K237" s="5"/>
      <c r="L237" s="5"/>
      <c r="M237" s="5"/>
      <c r="N237" s="5"/>
      <c r="O237" s="5"/>
      <c r="P237" s="5"/>
      <c r="Q237" s="5"/>
      <c r="R237" s="5"/>
      <c r="S237" s="3"/>
    </row>
    <row r="238" spans="1:19" ht="15.75" customHeight="1">
      <c r="A238" s="9"/>
      <c r="B238" s="5"/>
      <c r="C238" s="9" t="s">
        <v>191</v>
      </c>
      <c r="D238" s="5"/>
      <c r="E238" s="5"/>
      <c r="F238" s="5"/>
      <c r="G238" s="5"/>
      <c r="H238" s="5"/>
      <c r="I238" s="5"/>
      <c r="J238" s="5">
        <v>1391</v>
      </c>
      <c r="K238" s="5"/>
      <c r="L238" s="5"/>
      <c r="M238" s="5"/>
      <c r="N238" s="5"/>
      <c r="O238" s="5"/>
      <c r="P238" s="5"/>
      <c r="Q238" s="5"/>
      <c r="R238" s="5"/>
      <c r="S238" s="3"/>
    </row>
    <row r="239" spans="1:19" ht="15.75" customHeight="1">
      <c r="A239" s="9"/>
      <c r="B239" s="5"/>
      <c r="C239" s="9"/>
      <c r="D239" s="5"/>
      <c r="E239" s="5"/>
      <c r="F239" s="5"/>
      <c r="G239" s="5"/>
      <c r="H239" s="5"/>
      <c r="I239" s="5"/>
      <c r="J239" s="8">
        <f>SUM(J236:J238)</f>
        <v>5017</v>
      </c>
      <c r="K239" s="5"/>
      <c r="L239" s="5"/>
      <c r="M239" s="5"/>
      <c r="N239" s="5"/>
      <c r="O239" s="5"/>
      <c r="P239" s="5"/>
      <c r="Q239" s="5"/>
      <c r="R239" s="5"/>
      <c r="S239" s="3"/>
    </row>
    <row r="240" spans="1:19" ht="15.75" customHeight="1">
      <c r="A240" s="9"/>
      <c r="B240" s="5"/>
      <c r="C240" s="9"/>
      <c r="D240" s="5"/>
      <c r="E240" s="5"/>
      <c r="F240" s="5"/>
      <c r="G240" s="5"/>
      <c r="H240" s="5"/>
      <c r="I240" s="5"/>
      <c r="J240" s="14"/>
      <c r="K240" s="5"/>
      <c r="L240" s="5"/>
      <c r="M240" s="5"/>
      <c r="N240" s="5"/>
      <c r="O240" s="5"/>
      <c r="P240" s="5"/>
      <c r="Q240" s="5"/>
      <c r="R240" s="5"/>
      <c r="S240" s="3"/>
    </row>
    <row r="241" spans="1:19" ht="15.75" customHeight="1">
      <c r="A241" s="22">
        <v>13</v>
      </c>
      <c r="B241" s="23" t="s">
        <v>84</v>
      </c>
      <c r="C241" s="9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3"/>
    </row>
    <row r="242" spans="1:19" ht="15.75" customHeight="1">
      <c r="A242" s="9"/>
      <c r="B242" s="5" t="s">
        <v>85</v>
      </c>
      <c r="C242" s="9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3"/>
    </row>
    <row r="243" spans="1:19" ht="15.75" customHeight="1">
      <c r="A243" s="9"/>
      <c r="B243" s="5"/>
      <c r="C243" s="9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3"/>
    </row>
    <row r="244" spans="1:19" ht="15.75" customHeight="1">
      <c r="A244" s="22">
        <v>14</v>
      </c>
      <c r="B244" s="23" t="s">
        <v>86</v>
      </c>
      <c r="C244" s="9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3"/>
    </row>
    <row r="245" spans="1:19" ht="15.75" customHeight="1">
      <c r="A245" s="9"/>
      <c r="B245" s="5" t="s">
        <v>87</v>
      </c>
      <c r="C245" s="9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3"/>
    </row>
    <row r="246" spans="1:19" ht="15.75" customHeight="1">
      <c r="A246" s="9"/>
      <c r="B246" s="5" t="s">
        <v>88</v>
      </c>
      <c r="C246" s="9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3"/>
    </row>
    <row r="247" spans="1:19" ht="15.75" customHeight="1">
      <c r="A247" s="9"/>
      <c r="B247" s="5"/>
      <c r="C247" s="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3"/>
    </row>
    <row r="248" spans="1:19" ht="15.75" customHeight="1">
      <c r="A248" s="22">
        <v>15</v>
      </c>
      <c r="B248" s="23" t="s">
        <v>89</v>
      </c>
      <c r="C248" s="9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3"/>
    </row>
    <row r="249" spans="1:19" ht="15.75" customHeight="1">
      <c r="A249" s="9"/>
      <c r="B249" s="5" t="s">
        <v>90</v>
      </c>
      <c r="C249" s="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3"/>
    </row>
    <row r="250" spans="1:19" ht="15.75" customHeight="1">
      <c r="A250" s="9"/>
      <c r="B250" s="5"/>
      <c r="C250" s="9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3"/>
    </row>
    <row r="251" spans="1:19" ht="15.75" customHeight="1">
      <c r="A251" s="22" t="s">
        <v>10</v>
      </c>
      <c r="B251" s="23" t="s">
        <v>91</v>
      </c>
      <c r="C251" s="9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3"/>
    </row>
    <row r="252" spans="1:19" ht="15.75" customHeight="1">
      <c r="A252" s="9"/>
      <c r="B252" s="5"/>
      <c r="C252" s="9"/>
      <c r="D252" s="5"/>
      <c r="E252" s="5"/>
      <c r="F252" s="5"/>
      <c r="G252" s="5"/>
      <c r="H252" s="6"/>
      <c r="I252" s="5"/>
      <c r="J252" s="6" t="s">
        <v>221</v>
      </c>
      <c r="K252" s="5"/>
      <c r="L252" s="5"/>
      <c r="M252" s="5"/>
      <c r="N252" s="5"/>
      <c r="O252" s="5"/>
      <c r="P252" s="5"/>
      <c r="Q252" s="5"/>
      <c r="R252" s="5"/>
      <c r="S252" s="3"/>
    </row>
    <row r="253" spans="1:19" ht="15.75" customHeight="1">
      <c r="A253" s="9"/>
      <c r="B253" s="5"/>
      <c r="C253" s="9"/>
      <c r="D253" s="5"/>
      <c r="E253" s="5"/>
      <c r="F253" s="5"/>
      <c r="G253" s="5"/>
      <c r="H253" s="6"/>
      <c r="I253" s="5"/>
      <c r="J253" s="6" t="s">
        <v>222</v>
      </c>
      <c r="K253" s="5"/>
      <c r="L253" s="5"/>
      <c r="M253" s="6" t="s">
        <v>229</v>
      </c>
      <c r="N253" s="5"/>
      <c r="O253" s="5"/>
      <c r="P253" s="5"/>
      <c r="Q253" s="5"/>
      <c r="R253" s="5"/>
      <c r="S253" s="3"/>
    </row>
    <row r="254" spans="1:19" ht="15.75" customHeight="1">
      <c r="A254" s="9"/>
      <c r="B254" s="5"/>
      <c r="C254" s="9"/>
      <c r="D254" s="5"/>
      <c r="E254" s="5"/>
      <c r="F254" s="5"/>
      <c r="G254" s="5"/>
      <c r="H254" s="6"/>
      <c r="I254" s="5"/>
      <c r="J254" s="6" t="s">
        <v>223</v>
      </c>
      <c r="K254" s="5"/>
      <c r="L254" s="5"/>
      <c r="M254" s="6" t="s">
        <v>230</v>
      </c>
      <c r="N254" s="5"/>
      <c r="O254" s="5"/>
      <c r="P254" s="5"/>
      <c r="Q254" s="5"/>
      <c r="R254" s="5"/>
      <c r="S254" s="3"/>
    </row>
    <row r="255" spans="1:19" ht="15.75" customHeight="1">
      <c r="A255" s="9"/>
      <c r="B255" s="5"/>
      <c r="C255" s="9"/>
      <c r="D255" s="5"/>
      <c r="E255" s="5"/>
      <c r="F255" s="5"/>
      <c r="G255" s="5"/>
      <c r="H255" s="6" t="s">
        <v>118</v>
      </c>
      <c r="I255" s="5"/>
      <c r="J255" s="6" t="s">
        <v>224</v>
      </c>
      <c r="K255" s="5"/>
      <c r="L255" s="5"/>
      <c r="M255" s="6" t="s">
        <v>231</v>
      </c>
      <c r="N255" s="5"/>
      <c r="O255" s="5"/>
      <c r="P255" s="5"/>
      <c r="Q255" s="5"/>
      <c r="R255" s="5"/>
      <c r="S255" s="3"/>
    </row>
    <row r="256" spans="1:19" ht="15.75" customHeight="1">
      <c r="A256" s="9"/>
      <c r="B256" s="5"/>
      <c r="C256" s="9"/>
      <c r="D256" s="5"/>
      <c r="E256" s="5"/>
      <c r="F256" s="5"/>
      <c r="G256" s="5"/>
      <c r="H256" s="6" t="s">
        <v>211</v>
      </c>
      <c r="I256" s="5"/>
      <c r="J256" s="6" t="s">
        <v>211</v>
      </c>
      <c r="K256" s="5"/>
      <c r="L256" s="5"/>
      <c r="M256" s="6" t="s">
        <v>211</v>
      </c>
      <c r="N256" s="5"/>
      <c r="O256" s="5"/>
      <c r="P256" s="5"/>
      <c r="Q256" s="5"/>
      <c r="R256" s="5"/>
      <c r="S256" s="3"/>
    </row>
    <row r="257" spans="1:19" ht="15.75" customHeight="1">
      <c r="A257" s="9"/>
      <c r="B257" s="5"/>
      <c r="C257" s="9" t="s">
        <v>192</v>
      </c>
      <c r="D257" s="5"/>
      <c r="E257" s="5"/>
      <c r="F257" s="5"/>
      <c r="G257" s="5"/>
      <c r="H257" s="5">
        <v>72106</v>
      </c>
      <c r="I257" s="5"/>
      <c r="J257" s="49">
        <v>-1849</v>
      </c>
      <c r="K257" s="49"/>
      <c r="L257" s="5"/>
      <c r="M257" s="5">
        <v>74614</v>
      </c>
      <c r="N257" s="5"/>
      <c r="O257" s="5"/>
      <c r="P257" s="5"/>
      <c r="Q257" s="5"/>
      <c r="R257" s="5"/>
      <c r="S257" s="3"/>
    </row>
    <row r="258" spans="1:19" ht="15.75" customHeight="1">
      <c r="A258" s="9"/>
      <c r="B258" s="5"/>
      <c r="C258" s="9" t="s">
        <v>193</v>
      </c>
      <c r="D258" s="5"/>
      <c r="E258" s="5"/>
      <c r="F258" s="5"/>
      <c r="G258" s="5"/>
      <c r="H258" s="5">
        <v>25938</v>
      </c>
      <c r="I258" s="5"/>
      <c r="J258" s="49">
        <v>4977</v>
      </c>
      <c r="K258" s="49"/>
      <c r="L258" s="5"/>
      <c r="M258" s="5">
        <v>38959</v>
      </c>
      <c r="N258" s="5"/>
      <c r="O258" s="5"/>
      <c r="P258" s="5"/>
      <c r="Q258" s="5"/>
      <c r="R258" s="5"/>
      <c r="S258" s="3"/>
    </row>
    <row r="259" spans="1:19" ht="15.75" customHeight="1">
      <c r="A259" s="9"/>
      <c r="B259" s="5"/>
      <c r="C259" s="9" t="s">
        <v>194</v>
      </c>
      <c r="D259" s="5"/>
      <c r="E259" s="5"/>
      <c r="F259" s="5"/>
      <c r="G259" s="5"/>
      <c r="H259" s="5">
        <v>554</v>
      </c>
      <c r="I259" s="5"/>
      <c r="J259" s="49">
        <v>-15</v>
      </c>
      <c r="K259" s="49"/>
      <c r="L259" s="5"/>
      <c r="M259" s="5">
        <v>6067</v>
      </c>
      <c r="N259" s="5"/>
      <c r="O259" s="5"/>
      <c r="P259" s="5"/>
      <c r="Q259" s="5"/>
      <c r="R259" s="5"/>
      <c r="S259" s="3"/>
    </row>
    <row r="260" spans="1:19" ht="15.75" customHeight="1">
      <c r="A260" s="9"/>
      <c r="B260" s="5"/>
      <c r="C260" s="9"/>
      <c r="D260" s="5"/>
      <c r="E260" s="5"/>
      <c r="F260" s="5"/>
      <c r="G260" s="5"/>
      <c r="H260" s="5"/>
      <c r="I260" s="5"/>
      <c r="J260" s="49"/>
      <c r="K260" s="49"/>
      <c r="L260" s="5"/>
      <c r="M260" s="5"/>
      <c r="N260" s="5"/>
      <c r="O260" s="5"/>
      <c r="P260" s="5"/>
      <c r="Q260" s="5"/>
      <c r="R260" s="5"/>
      <c r="S260" s="3"/>
    </row>
    <row r="261" spans="1:19" ht="15.75" customHeight="1">
      <c r="A261" s="9"/>
      <c r="B261" s="5"/>
      <c r="C261" s="9"/>
      <c r="D261" s="5"/>
      <c r="E261" s="5"/>
      <c r="F261" s="5"/>
      <c r="G261" s="5"/>
      <c r="H261" s="8">
        <f>SUM(H257:H260)</f>
        <v>98598</v>
      </c>
      <c r="I261" s="5"/>
      <c r="J261" s="52">
        <f>SUM(J257:J260)</f>
        <v>3113</v>
      </c>
      <c r="K261" s="49"/>
      <c r="L261" s="5"/>
      <c r="M261" s="8">
        <f>SUM(M257:M260)</f>
        <v>119640</v>
      </c>
      <c r="N261" s="5"/>
      <c r="O261" s="5"/>
      <c r="P261" s="5"/>
      <c r="Q261" s="5"/>
      <c r="R261" s="5"/>
      <c r="S261" s="3"/>
    </row>
    <row r="262" spans="1:19" ht="15.75" customHeight="1">
      <c r="A262" s="9"/>
      <c r="B262" s="5"/>
      <c r="C262" s="9"/>
      <c r="D262" s="5"/>
      <c r="E262" s="5"/>
      <c r="F262" s="5"/>
      <c r="G262" s="5"/>
      <c r="H262" s="14"/>
      <c r="I262" s="5"/>
      <c r="J262" s="14"/>
      <c r="K262" s="5"/>
      <c r="L262" s="5"/>
      <c r="M262" s="14"/>
      <c r="N262" s="5"/>
      <c r="O262" s="5"/>
      <c r="P262" s="5"/>
      <c r="Q262" s="5"/>
      <c r="R262" s="5"/>
      <c r="S262" s="3"/>
    </row>
    <row r="263" spans="1:19" ht="15.75" customHeight="1">
      <c r="A263" s="22">
        <v>17</v>
      </c>
      <c r="B263" s="23" t="s">
        <v>92</v>
      </c>
      <c r="C263" s="9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3"/>
    </row>
    <row r="264" spans="1:19" ht="15.75" customHeight="1">
      <c r="A264" s="22"/>
      <c r="B264" s="5" t="s">
        <v>93</v>
      </c>
      <c r="C264" s="9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3"/>
    </row>
    <row r="265" spans="1:19" ht="15.75" customHeight="1">
      <c r="A265" s="22"/>
      <c r="B265" s="5" t="s">
        <v>94</v>
      </c>
      <c r="C265" s="9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5"/>
      <c r="Q265" s="5"/>
      <c r="R265" s="5"/>
      <c r="S265" s="3"/>
    </row>
    <row r="266" spans="1:19" ht="15.75" customHeight="1">
      <c r="A266" s="9"/>
      <c r="B266" s="5" t="s">
        <v>95</v>
      </c>
      <c r="C266" s="9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5"/>
      <c r="Q266" s="5"/>
      <c r="R266" s="5"/>
      <c r="S266" s="3"/>
    </row>
    <row r="267" spans="1:19" ht="15.75" customHeight="1">
      <c r="A267" s="9"/>
      <c r="B267" s="5"/>
      <c r="C267" s="9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5"/>
      <c r="Q267" s="5"/>
      <c r="R267" s="5"/>
      <c r="S267" s="3"/>
    </row>
    <row r="268" spans="1:19" ht="15.75">
      <c r="A268" s="22">
        <v>18</v>
      </c>
      <c r="B268" s="23" t="s">
        <v>96</v>
      </c>
      <c r="C268" s="9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5"/>
      <c r="Q268" s="5"/>
      <c r="R268" s="5"/>
      <c r="S268" s="3"/>
    </row>
    <row r="269" spans="1:19" ht="15.75">
      <c r="A269" s="9"/>
      <c r="B269" s="5"/>
      <c r="C269" s="9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5"/>
      <c r="Q269" s="5"/>
      <c r="R269" s="5"/>
      <c r="S269" s="3"/>
    </row>
    <row r="270" spans="1:19" ht="15.75">
      <c r="A270" s="9"/>
      <c r="B270" s="5" t="s">
        <v>97</v>
      </c>
      <c r="C270" s="9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5"/>
      <c r="Q270" s="5"/>
      <c r="R270" s="5"/>
      <c r="S270" s="3"/>
    </row>
    <row r="271" spans="1:19" ht="15.75">
      <c r="A271" s="9"/>
      <c r="B271" s="28" t="s">
        <v>98</v>
      </c>
      <c r="C271" s="9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5"/>
      <c r="Q271" s="5"/>
      <c r="R271" s="5"/>
      <c r="S271" s="3"/>
    </row>
    <row r="272" spans="1:19" ht="15.75">
      <c r="A272" s="9"/>
      <c r="C272" s="9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5"/>
      <c r="Q272" s="5"/>
      <c r="R272" s="5"/>
      <c r="S272" s="3"/>
    </row>
    <row r="273" spans="1:19" ht="15.75">
      <c r="A273" s="9"/>
      <c r="B273" s="5" t="s">
        <v>99</v>
      </c>
      <c r="C273" s="9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5"/>
      <c r="Q273" s="5"/>
      <c r="R273" s="5"/>
      <c r="S273" s="3"/>
    </row>
    <row r="274" spans="1:19" ht="15.75">
      <c r="A274" s="9"/>
      <c r="B274" s="5" t="s">
        <v>100</v>
      </c>
      <c r="C274" s="9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5"/>
      <c r="Q274" s="5"/>
      <c r="R274" s="5"/>
      <c r="S274" s="3"/>
    </row>
    <row r="275" spans="1:19" ht="15.75">
      <c r="A275" s="9"/>
      <c r="B275" s="5" t="s">
        <v>101</v>
      </c>
      <c r="C275" s="9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5"/>
      <c r="Q275" s="5"/>
      <c r="R275" s="5"/>
      <c r="S275" s="3"/>
    </row>
    <row r="276" spans="1:18" ht="15.75">
      <c r="A276" s="13"/>
      <c r="B276" s="12" t="s">
        <v>102</v>
      </c>
      <c r="C276" s="13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12"/>
      <c r="Q276" s="12"/>
      <c r="R276" s="12"/>
    </row>
    <row r="277" spans="1:18" ht="15.75">
      <c r="A277" s="13"/>
      <c r="B277" s="12" t="s">
        <v>103</v>
      </c>
      <c r="C277" s="13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12"/>
      <c r="Q277" s="12"/>
      <c r="R277" s="12"/>
    </row>
    <row r="278" spans="1:18" ht="15.75">
      <c r="A278" s="13"/>
      <c r="C278" s="13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12"/>
      <c r="Q278" s="12"/>
      <c r="R278" s="12"/>
    </row>
    <row r="279" spans="1:18" ht="15.75">
      <c r="A279" s="13"/>
      <c r="B279" s="12" t="s">
        <v>104</v>
      </c>
      <c r="C279" s="13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12"/>
      <c r="Q279" s="12"/>
      <c r="R279" s="12"/>
    </row>
    <row r="280" spans="1:18" ht="15.75">
      <c r="A280" s="13"/>
      <c r="B280" s="12" t="s">
        <v>105</v>
      </c>
      <c r="C280" s="13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12"/>
      <c r="Q280" s="12"/>
      <c r="R280" s="12"/>
    </row>
    <row r="281" spans="1:18" ht="15.75">
      <c r="A281" s="13"/>
      <c r="B281" s="28" t="s">
        <v>106</v>
      </c>
      <c r="C281" s="13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12"/>
      <c r="Q281" s="12"/>
      <c r="R281" s="12"/>
    </row>
    <row r="282" spans="1:18" ht="15.75">
      <c r="A282" s="13"/>
      <c r="B282" s="12"/>
      <c r="C282" s="13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12"/>
      <c r="Q282" s="12"/>
      <c r="R282" s="12"/>
    </row>
    <row r="283" spans="1:19" ht="15.75">
      <c r="A283" s="22">
        <v>19</v>
      </c>
      <c r="B283" s="23" t="s">
        <v>107</v>
      </c>
      <c r="C283" s="9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5"/>
      <c r="Q283" s="5"/>
      <c r="R283" s="5"/>
      <c r="S283" s="3"/>
    </row>
    <row r="284" spans="1:19" ht="15.75">
      <c r="A284" s="9"/>
      <c r="B284" s="5"/>
      <c r="C284" s="9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5"/>
      <c r="Q284" s="5"/>
      <c r="R284" s="5"/>
      <c r="S284" s="3"/>
    </row>
    <row r="285" spans="1:19" ht="15.75">
      <c r="A285" s="9"/>
      <c r="B285" s="12" t="s">
        <v>108</v>
      </c>
      <c r="C285" s="9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5"/>
      <c r="Q285" s="5"/>
      <c r="R285" s="5"/>
      <c r="S285" s="3"/>
    </row>
    <row r="286" spans="1:19" ht="15.75">
      <c r="A286" s="9"/>
      <c r="B286" s="12" t="s">
        <v>109</v>
      </c>
      <c r="C286" s="9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5"/>
      <c r="Q286" s="5"/>
      <c r="R286" s="5"/>
      <c r="S286" s="3"/>
    </row>
    <row r="287" spans="1:19" ht="15.75">
      <c r="A287" s="9"/>
      <c r="B287" s="12" t="s">
        <v>110</v>
      </c>
      <c r="C287" s="9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5"/>
      <c r="Q287" s="5"/>
      <c r="R287" s="5"/>
      <c r="S287" s="3"/>
    </row>
    <row r="288" spans="1:19" ht="15.75">
      <c r="A288" s="9"/>
      <c r="B288" s="5"/>
      <c r="C288" s="9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5"/>
      <c r="Q288" s="5"/>
      <c r="R288" s="5"/>
      <c r="S288" s="3"/>
    </row>
    <row r="289" spans="1:19" ht="15.75">
      <c r="A289" s="22">
        <v>20</v>
      </c>
      <c r="B289" s="23" t="s">
        <v>111</v>
      </c>
      <c r="C289" s="9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5"/>
      <c r="Q289" s="5"/>
      <c r="R289" s="5"/>
      <c r="S289" s="3"/>
    </row>
    <row r="290" spans="1:19" ht="15.75">
      <c r="A290" s="9"/>
      <c r="B290" s="5"/>
      <c r="C290" s="9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5"/>
      <c r="Q290" s="5"/>
      <c r="R290" s="5"/>
      <c r="S290" s="3"/>
    </row>
    <row r="291" spans="1:19" ht="15.75">
      <c r="A291" s="9"/>
      <c r="B291" s="5" t="s">
        <v>112</v>
      </c>
      <c r="C291" s="9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5"/>
      <c r="Q291" s="5"/>
      <c r="R291" s="5"/>
      <c r="S291" s="3"/>
    </row>
    <row r="292" spans="1:19" ht="15.75">
      <c r="A292" s="9"/>
      <c r="B292" s="5" t="s">
        <v>113</v>
      </c>
      <c r="C292" s="9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5"/>
      <c r="Q292" s="5"/>
      <c r="R292" s="5"/>
      <c r="S292" s="3"/>
    </row>
    <row r="293" spans="1:19" ht="15.75">
      <c r="A293" s="9"/>
      <c r="B293" s="5" t="s">
        <v>114</v>
      </c>
      <c r="C293" s="9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5"/>
      <c r="Q293" s="5"/>
      <c r="R293" s="5"/>
      <c r="S293" s="3"/>
    </row>
    <row r="294" spans="1:19" ht="15.75">
      <c r="A294" s="9"/>
      <c r="B294" s="5"/>
      <c r="C294" s="9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5"/>
      <c r="Q294" s="5"/>
      <c r="R294" s="5"/>
      <c r="S294" s="3"/>
    </row>
    <row r="295" spans="1:19" ht="15.75">
      <c r="A295" s="9"/>
      <c r="B295" s="5"/>
      <c r="D295" s="24"/>
      <c r="E295" s="24"/>
      <c r="F295" s="24"/>
      <c r="G295" s="24"/>
      <c r="H295" s="24"/>
      <c r="I295" s="24"/>
      <c r="J295" s="11" t="s">
        <v>211</v>
      </c>
      <c r="K295" s="24"/>
      <c r="L295" s="24"/>
      <c r="M295" s="24"/>
      <c r="N295" s="24"/>
      <c r="O295" s="24"/>
      <c r="P295" s="5"/>
      <c r="Q295" s="5"/>
      <c r="R295" s="5"/>
      <c r="S295" s="3"/>
    </row>
    <row r="296" spans="1:19" ht="15.75">
      <c r="A296" s="9"/>
      <c r="B296" s="5"/>
      <c r="C296" s="9" t="s">
        <v>195</v>
      </c>
      <c r="D296" s="24"/>
      <c r="E296" s="24"/>
      <c r="F296" s="24"/>
      <c r="G296" s="24"/>
      <c r="H296" s="24"/>
      <c r="I296" s="24"/>
      <c r="J296" s="50">
        <f>3137-24</f>
        <v>3113</v>
      </c>
      <c r="K296" s="24"/>
      <c r="L296" s="24"/>
      <c r="M296" s="24"/>
      <c r="N296" s="24"/>
      <c r="O296" s="24"/>
      <c r="P296" s="5"/>
      <c r="Q296" s="5"/>
      <c r="R296" s="5"/>
      <c r="S296" s="3"/>
    </row>
    <row r="297" spans="1:19" ht="15.75">
      <c r="A297" s="9"/>
      <c r="B297" s="5"/>
      <c r="C297" s="9"/>
      <c r="D297" s="24"/>
      <c r="E297" s="24"/>
      <c r="F297" s="24"/>
      <c r="G297" s="24"/>
      <c r="H297" s="24"/>
      <c r="I297" s="24"/>
      <c r="J297" s="50"/>
      <c r="K297" s="24"/>
      <c r="L297" s="24"/>
      <c r="M297" s="24"/>
      <c r="N297" s="24"/>
      <c r="O297" s="24"/>
      <c r="P297" s="5"/>
      <c r="Q297" s="5"/>
      <c r="R297" s="5"/>
      <c r="S297" s="3"/>
    </row>
    <row r="298" spans="1:19" ht="15.75">
      <c r="A298" s="9"/>
      <c r="C298" s="9" t="s">
        <v>196</v>
      </c>
      <c r="D298" s="24"/>
      <c r="E298" s="24"/>
      <c r="F298" s="24"/>
      <c r="G298" s="24"/>
      <c r="H298" s="24"/>
      <c r="I298" s="24"/>
      <c r="J298" s="50">
        <v>131</v>
      </c>
      <c r="K298" s="24"/>
      <c r="L298" s="24"/>
      <c r="M298" s="24"/>
      <c r="N298" s="24"/>
      <c r="O298" s="24"/>
      <c r="P298" s="5"/>
      <c r="Q298" s="5"/>
      <c r="R298" s="5"/>
      <c r="S298" s="3"/>
    </row>
    <row r="299" spans="1:19" ht="9" customHeight="1">
      <c r="A299" s="9"/>
      <c r="B299" s="5"/>
      <c r="C299" s="9"/>
      <c r="D299" s="9"/>
      <c r="E299" s="9"/>
      <c r="F299" s="9"/>
      <c r="G299" s="9"/>
      <c r="H299" s="9"/>
      <c r="I299" s="24"/>
      <c r="J299" s="50"/>
      <c r="K299" s="24"/>
      <c r="L299" s="24"/>
      <c r="M299" s="24"/>
      <c r="N299" s="24"/>
      <c r="O299" s="24"/>
      <c r="P299" s="5"/>
      <c r="Q299" s="5"/>
      <c r="R299" s="5"/>
      <c r="S299" s="3"/>
    </row>
    <row r="300" spans="1:19" ht="9" customHeight="1">
      <c r="A300" s="9"/>
      <c r="B300" s="5"/>
      <c r="C300" s="9"/>
      <c r="D300" s="9"/>
      <c r="E300" s="9"/>
      <c r="F300" s="9"/>
      <c r="G300" s="9"/>
      <c r="H300" s="9"/>
      <c r="I300" s="24"/>
      <c r="J300" s="51"/>
      <c r="K300" s="24"/>
      <c r="L300" s="24"/>
      <c r="M300" s="24"/>
      <c r="N300" s="24"/>
      <c r="O300" s="24"/>
      <c r="P300" s="5"/>
      <c r="Q300" s="5"/>
      <c r="R300" s="5"/>
      <c r="S300" s="3"/>
    </row>
    <row r="301" spans="1:19" ht="15.75">
      <c r="A301" s="9"/>
      <c r="B301" s="5"/>
      <c r="C301" s="9" t="s">
        <v>197</v>
      </c>
      <c r="D301" s="9"/>
      <c r="E301" s="9"/>
      <c r="F301" s="9"/>
      <c r="G301" s="9"/>
      <c r="H301" s="9"/>
      <c r="I301" s="24"/>
      <c r="J301" s="50">
        <f>J296+J298</f>
        <v>3244</v>
      </c>
      <c r="K301" s="24"/>
      <c r="L301" s="24"/>
      <c r="M301" s="24"/>
      <c r="N301" s="24"/>
      <c r="O301" s="24"/>
      <c r="P301" s="5"/>
      <c r="Q301" s="5"/>
      <c r="R301" s="5"/>
      <c r="S301" s="3"/>
    </row>
    <row r="302" spans="1:19" ht="12.75" customHeight="1">
      <c r="A302" s="9"/>
      <c r="B302" s="5"/>
      <c r="C302" s="9"/>
      <c r="D302" s="9"/>
      <c r="E302" s="9"/>
      <c r="F302" s="9"/>
      <c r="G302" s="9"/>
      <c r="H302" s="9"/>
      <c r="I302" s="24"/>
      <c r="J302" s="50"/>
      <c r="K302" s="24"/>
      <c r="L302" s="24"/>
      <c r="M302" s="24"/>
      <c r="N302" s="24"/>
      <c r="O302" s="24"/>
      <c r="P302" s="5"/>
      <c r="Q302" s="5"/>
      <c r="R302" s="5"/>
      <c r="S302" s="3"/>
    </row>
    <row r="303" spans="1:19" ht="15.75">
      <c r="A303" s="9"/>
      <c r="B303" s="5"/>
      <c r="C303" s="9" t="s">
        <v>198</v>
      </c>
      <c r="D303" s="9"/>
      <c r="E303" s="9"/>
      <c r="F303" s="9"/>
      <c r="G303" s="9"/>
      <c r="H303" s="9"/>
      <c r="I303" s="24"/>
      <c r="J303" s="50">
        <v>8762</v>
      </c>
      <c r="K303" s="24"/>
      <c r="L303" s="24"/>
      <c r="M303" s="24"/>
      <c r="N303" s="24"/>
      <c r="O303" s="24"/>
      <c r="P303" s="5"/>
      <c r="Q303" s="5"/>
      <c r="R303" s="5"/>
      <c r="S303" s="3"/>
    </row>
    <row r="304" spans="1:19" ht="9" customHeight="1">
      <c r="A304" s="9"/>
      <c r="B304" s="5"/>
      <c r="C304" s="9"/>
      <c r="D304" s="9"/>
      <c r="E304" s="9"/>
      <c r="F304" s="9"/>
      <c r="G304" s="9"/>
      <c r="H304" s="9"/>
      <c r="I304" s="24"/>
      <c r="J304" s="50"/>
      <c r="K304" s="24"/>
      <c r="L304" s="24"/>
      <c r="M304" s="24"/>
      <c r="N304" s="24"/>
      <c r="O304" s="24"/>
      <c r="P304" s="5"/>
      <c r="Q304" s="5"/>
      <c r="R304" s="5"/>
      <c r="S304" s="3"/>
    </row>
    <row r="305" spans="1:19" ht="9" customHeight="1">
      <c r="A305" s="9"/>
      <c r="B305" s="5"/>
      <c r="D305" s="9"/>
      <c r="E305" s="9"/>
      <c r="F305" s="9"/>
      <c r="G305" s="9"/>
      <c r="H305" s="9"/>
      <c r="I305" s="24"/>
      <c r="J305" s="51"/>
      <c r="K305" s="24"/>
      <c r="L305" s="24"/>
      <c r="M305" s="24"/>
      <c r="N305" s="24"/>
      <c r="O305" s="24"/>
      <c r="P305" s="5"/>
      <c r="Q305" s="5"/>
      <c r="R305" s="5"/>
      <c r="S305" s="3"/>
    </row>
    <row r="306" spans="1:19" ht="12.75" customHeight="1">
      <c r="A306" s="9"/>
      <c r="B306" s="5"/>
      <c r="C306" s="9" t="s">
        <v>199</v>
      </c>
      <c r="D306" s="9"/>
      <c r="E306" s="9"/>
      <c r="F306" s="9"/>
      <c r="G306" s="9"/>
      <c r="H306" s="9"/>
      <c r="I306" s="24"/>
      <c r="J306" s="50">
        <f>J301-J303</f>
        <v>-5518</v>
      </c>
      <c r="K306" s="24"/>
      <c r="L306" s="24"/>
      <c r="M306" s="24"/>
      <c r="N306" s="24"/>
      <c r="O306" s="24"/>
      <c r="P306" s="5"/>
      <c r="Q306" s="5"/>
      <c r="R306" s="5"/>
      <c r="S306" s="3"/>
    </row>
    <row r="307" spans="1:19" ht="9" customHeight="1">
      <c r="A307" s="9"/>
      <c r="B307" s="5"/>
      <c r="C307" s="9"/>
      <c r="D307" s="9"/>
      <c r="E307" s="9"/>
      <c r="F307" s="9"/>
      <c r="G307" s="9"/>
      <c r="H307" s="9"/>
      <c r="I307" s="24"/>
      <c r="J307" s="50"/>
      <c r="K307" s="24"/>
      <c r="L307" s="24"/>
      <c r="M307" s="24"/>
      <c r="N307" s="24"/>
      <c r="O307" s="24"/>
      <c r="P307" s="5"/>
      <c r="Q307" s="5"/>
      <c r="R307" s="5"/>
      <c r="S307" s="3"/>
    </row>
    <row r="308" spans="1:19" ht="12.75" customHeight="1">
      <c r="A308" s="9"/>
      <c r="B308" s="5"/>
      <c r="C308" s="9"/>
      <c r="D308" s="9"/>
      <c r="E308" s="9"/>
      <c r="F308" s="9"/>
      <c r="G308" s="9"/>
      <c r="H308" s="9"/>
      <c r="I308" s="24"/>
      <c r="J308" s="29"/>
      <c r="K308" s="24"/>
      <c r="L308" s="24"/>
      <c r="M308" s="24"/>
      <c r="N308" s="24"/>
      <c r="O308" s="24"/>
      <c r="P308" s="5"/>
      <c r="Q308" s="5"/>
      <c r="R308" s="5"/>
      <c r="S308" s="3"/>
    </row>
    <row r="309" spans="1:19" ht="15.75">
      <c r="A309" s="22">
        <v>21</v>
      </c>
      <c r="B309" s="23" t="s">
        <v>115</v>
      </c>
      <c r="C309" s="9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5"/>
      <c r="Q309" s="5"/>
      <c r="R309" s="5"/>
      <c r="S309" s="3"/>
    </row>
    <row r="310" spans="1:19" ht="15.75">
      <c r="A310" s="9"/>
      <c r="B310" s="5"/>
      <c r="C310" s="9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5"/>
      <c r="Q310" s="5"/>
      <c r="R310" s="5"/>
      <c r="S310" s="3"/>
    </row>
    <row r="311" spans="1:19" ht="15.75">
      <c r="A311" s="5"/>
      <c r="B311" s="5" t="s">
        <v>116</v>
      </c>
      <c r="C311" s="9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5"/>
      <c r="Q311" s="5"/>
      <c r="R311" s="5"/>
      <c r="S311" s="3"/>
    </row>
    <row r="312" spans="1:19" ht="15.75">
      <c r="A312" s="5"/>
      <c r="B312" s="5" t="s">
        <v>117</v>
      </c>
      <c r="C312" s="9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5"/>
      <c r="Q312" s="5"/>
      <c r="R312" s="5"/>
      <c r="S312" s="3"/>
    </row>
    <row r="313" spans="1:19" ht="15.75">
      <c r="A313" s="9"/>
      <c r="B313" s="5"/>
      <c r="C313" s="9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5"/>
      <c r="Q313" s="5"/>
      <c r="R313" s="5"/>
      <c r="S313" s="3"/>
    </row>
    <row r="314" spans="1:19" s="46" customFormat="1" ht="15.75">
      <c r="A314" s="42">
        <v>22</v>
      </c>
      <c r="B314" s="43" t="s">
        <v>233</v>
      </c>
      <c r="C314" s="42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3"/>
      <c r="Q314" s="43"/>
      <c r="R314" s="43"/>
      <c r="S314" s="45"/>
    </row>
    <row r="315" spans="1:19" s="46" customFormat="1" ht="15.75">
      <c r="A315" s="42"/>
      <c r="B315" s="43"/>
      <c r="C315" s="42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3"/>
      <c r="Q315" s="43"/>
      <c r="R315" s="43"/>
      <c r="S315" s="45"/>
    </row>
    <row r="316" spans="1:19" ht="15.75">
      <c r="A316" s="9"/>
      <c r="B316" s="5" t="s">
        <v>234</v>
      </c>
      <c r="C316" s="9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5"/>
      <c r="Q316" s="5"/>
      <c r="R316" s="5"/>
      <c r="S316" s="3"/>
    </row>
    <row r="317" spans="1:19" ht="15.75">
      <c r="A317" s="9"/>
      <c r="B317" s="5" t="s">
        <v>235</v>
      </c>
      <c r="C317" s="9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5"/>
      <c r="Q317" s="5"/>
      <c r="R317" s="5"/>
      <c r="S317" s="3"/>
    </row>
    <row r="318" spans="1:19" ht="15.75">
      <c r="A318" s="9"/>
      <c r="B318" s="5"/>
      <c r="C318" s="9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5"/>
      <c r="Q318" s="5"/>
      <c r="R318" s="5"/>
      <c r="S318" s="3"/>
    </row>
    <row r="319" spans="1:19" ht="15.75">
      <c r="A319" s="9"/>
      <c r="B319" s="5"/>
      <c r="C319" s="9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5"/>
      <c r="Q319" s="5"/>
      <c r="R319" s="5"/>
      <c r="S319" s="3"/>
    </row>
    <row r="320" spans="1:19" ht="15.75">
      <c r="A320" s="9"/>
      <c r="B320" s="5"/>
      <c r="C320" s="9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5"/>
      <c r="Q320" s="5"/>
      <c r="R320" s="5"/>
      <c r="S320" s="3"/>
    </row>
    <row r="321" spans="1:19" ht="15.75">
      <c r="A321" s="5"/>
      <c r="B321" s="5"/>
      <c r="C321" s="9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5"/>
      <c r="Q321" s="5"/>
      <c r="R321" s="5"/>
      <c r="S321" s="3"/>
    </row>
    <row r="322" spans="1:19" ht="15.75">
      <c r="A322" s="5" t="s">
        <v>11</v>
      </c>
      <c r="B322" s="5"/>
      <c r="C322" s="9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5"/>
      <c r="Q322" s="5"/>
      <c r="R322" s="5"/>
      <c r="S322" s="3"/>
    </row>
    <row r="323" spans="1:19" ht="15.75">
      <c r="A323" s="5"/>
      <c r="B323" s="5"/>
      <c r="C323" s="9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5"/>
      <c r="Q323" s="5"/>
      <c r="R323" s="5"/>
      <c r="S323" s="3"/>
    </row>
    <row r="324" spans="1:19" ht="15.75">
      <c r="A324" s="5" t="s">
        <v>12</v>
      </c>
      <c r="B324" s="5"/>
      <c r="C324" s="9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5"/>
      <c r="Q324" s="5"/>
      <c r="R324" s="5"/>
      <c r="S324" s="3"/>
    </row>
    <row r="325" spans="1:19" ht="15.75">
      <c r="A325" s="5" t="s">
        <v>13</v>
      </c>
      <c r="B325" s="5"/>
      <c r="C325" s="9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3"/>
    </row>
    <row r="326" spans="1:19" ht="15.75">
      <c r="A326" s="5"/>
      <c r="B326" s="5"/>
      <c r="C326" s="9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3"/>
    </row>
    <row r="327" spans="1:19" ht="15.75">
      <c r="A327" s="5" t="s">
        <v>14</v>
      </c>
      <c r="B327" s="5"/>
      <c r="C327" s="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3"/>
    </row>
    <row r="328" spans="1:19" ht="15.75">
      <c r="A328" s="5"/>
      <c r="B328" s="5"/>
      <c r="C328" s="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3"/>
    </row>
    <row r="329" spans="1:18" ht="15.75">
      <c r="A329" s="12" t="s">
        <v>15</v>
      </c>
      <c r="B329" s="12"/>
      <c r="C329" s="3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 spans="1:18" ht="15.75">
      <c r="A330" s="30" t="s">
        <v>16</v>
      </c>
      <c r="B330" s="12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</sheetData>
  <printOptions/>
  <pageMargins left="0.5" right="0.5" top="0.5" bottom="0.2520833333333333" header="0" footer="0"/>
  <pageSetup horizontalDpi="300" verticalDpi="300" orientation="portrait" paperSize="9" scale="64" r:id="rId1"/>
  <rowBreaks count="4" manualBreakCount="4">
    <brk id="79" max="255" man="1"/>
    <brk id="152" max="255" man="1"/>
    <brk id="221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